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 2" sheetId="2" r:id="rId2"/>
  </sheets>
  <definedNames>
    <definedName name="_xlnm.Print_Area" localSheetId="1">'Arkusz 2'!$A$1:$H$99</definedName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<sst xmlns="http://schemas.openxmlformats.org/spreadsheetml/2006/main" count="314" uniqueCount="157">
  <si>
    <t>Projekt budżetu  2010  r.</t>
  </si>
  <si>
    <t>Zał.nr 1</t>
  </si>
  <si>
    <t>Zestawienie planowanych dochodów działami</t>
  </si>
  <si>
    <t>Dział</t>
  </si>
  <si>
    <t>Nazwa</t>
  </si>
  <si>
    <t>Plan 2009</t>
  </si>
  <si>
    <t>Plan 2010</t>
  </si>
  <si>
    <t>wzrost zmniejsz.</t>
  </si>
  <si>
    <t>%</t>
  </si>
  <si>
    <t>010</t>
  </si>
  <si>
    <t>ROLNICTWO I ŁOWIECTWO</t>
  </si>
  <si>
    <t>020</t>
  </si>
  <si>
    <t>LEŚNICTWO</t>
  </si>
  <si>
    <t>600</t>
  </si>
  <si>
    <t>TRANSPORT  I  ŁĄCZNOŚĆ</t>
  </si>
  <si>
    <t>700</t>
  </si>
  <si>
    <t>GOSP.MIESZKANIOWA</t>
  </si>
  <si>
    <t>710</t>
  </si>
  <si>
    <t>DZIAŁALNOŚĆ USŁUGOWA</t>
  </si>
  <si>
    <t>750</t>
  </si>
  <si>
    <t>ADMINISTRACJA  PUBLICZNA</t>
  </si>
  <si>
    <t>751</t>
  </si>
  <si>
    <t>URZ.NACZ.ORG.WŁ.PAŃSTW. KONTR. I OCHR.PRAWA ORAZ SĄDOWNICTWA</t>
  </si>
  <si>
    <t>756</t>
  </si>
  <si>
    <t>DOCHODY OS.PRAWNYCH,    FIZYCZNYCH I  INNYCH  JEDN. NIEPOS.  OS.PRAWNEJ</t>
  </si>
  <si>
    <t>758</t>
  </si>
  <si>
    <t>RÓŻNE ROZLICZENIA</t>
  </si>
  <si>
    <t>801</t>
  </si>
  <si>
    <t>OŚWIATA I WYCHOW.</t>
  </si>
  <si>
    <t>852</t>
  </si>
  <si>
    <t>POMOC SPOŁECZNA</t>
  </si>
  <si>
    <t>GOSP.KOMUNALNA I OCHR. ŚRODOWISKA</t>
  </si>
  <si>
    <t>KULTURA I OCHRONA DZIEDZ. NARODOWEGO</t>
  </si>
  <si>
    <t>KULTURA FIZYCZNA I SPORT</t>
  </si>
  <si>
    <t>OGÓŁEM</t>
  </si>
  <si>
    <t>Projekt budżetu  2010 r.</t>
  </si>
  <si>
    <t>Dochody -  budżet 2010</t>
  </si>
  <si>
    <t>Rozdział</t>
  </si>
  <si>
    <t xml:space="preserve">§ </t>
  </si>
  <si>
    <t xml:space="preserve">TREŚĆ </t>
  </si>
  <si>
    <t>01095</t>
  </si>
  <si>
    <t>6298</t>
  </si>
  <si>
    <t>Dofinansowanie UE</t>
  </si>
  <si>
    <t>2010</t>
  </si>
  <si>
    <t>Dotacja akcyza paliwo</t>
  </si>
  <si>
    <t>Ogółem</t>
  </si>
  <si>
    <t>02095</t>
  </si>
  <si>
    <t>0490</t>
  </si>
  <si>
    <t>Leśnictwo                           Pozost.dział./opł.łow./</t>
  </si>
  <si>
    <t>60016</t>
  </si>
  <si>
    <t>70005</t>
  </si>
  <si>
    <t>0470</t>
  </si>
  <si>
    <t>Gosp. mieszkaniowa                           Gosp.gruntami i nieruchom.                        /wiecz.użytkow. /</t>
  </si>
  <si>
    <t>0870</t>
  </si>
  <si>
    <t>Gosp. mieszkaniowa                           Gosp.gruntami i nieruchom.              /sprzed. mienia /</t>
  </si>
  <si>
    <t>0750</t>
  </si>
  <si>
    <t>Gosp. mieszkaniowa                           Pozost.działalność        /czynsz,dzierżawa/</t>
  </si>
  <si>
    <t>0920</t>
  </si>
  <si>
    <t>Gosp.mieszkaniowa   Pozost.działalność                              /odsetki-czynsze/</t>
  </si>
  <si>
    <t>6290</t>
  </si>
  <si>
    <t>Gosp.mieszkaniowa   Dofinansowanie Bank G.K.</t>
  </si>
  <si>
    <t>71035</t>
  </si>
  <si>
    <t>2020</t>
  </si>
  <si>
    <t>Dział.usługowa                                    cmentarze  /dotacja/</t>
  </si>
  <si>
    <t>75011</t>
  </si>
  <si>
    <t>Adm.Publiczna - Urz.Woj./dotacja/</t>
  </si>
  <si>
    <t>75023</t>
  </si>
  <si>
    <t>0830</t>
  </si>
  <si>
    <t>Adm.Publiczna                                  -Urz.Gminy/ksero/</t>
  </si>
  <si>
    <t>0970</t>
  </si>
  <si>
    <t>Adm.Publiczna                                    - Urz.Gminy /doch.róż./</t>
  </si>
  <si>
    <t>2360</t>
  </si>
  <si>
    <t>Adm.Publiczna                                 - Urz.Gminy/doch.5%/</t>
  </si>
  <si>
    <t>75101</t>
  </si>
  <si>
    <t>Urz.Nacz.Org.Wł. /rejestr/</t>
  </si>
  <si>
    <t>Dochody od os.pr i fizycz.                               i od innych jed.nie pos.osób prawnych.</t>
  </si>
  <si>
    <t>75601</t>
  </si>
  <si>
    <t>0350</t>
  </si>
  <si>
    <t>Pod. kar.podatkowa</t>
  </si>
  <si>
    <t>Razem</t>
  </si>
  <si>
    <t>75615</t>
  </si>
  <si>
    <t>0310</t>
  </si>
  <si>
    <t>Pod.nieruchomości</t>
  </si>
  <si>
    <t>0320</t>
  </si>
  <si>
    <t>Pod.rolny</t>
  </si>
  <si>
    <t>0330</t>
  </si>
  <si>
    <t>Pod.leśny</t>
  </si>
  <si>
    <t>0340</t>
  </si>
  <si>
    <t>Pod.transportowy</t>
  </si>
  <si>
    <t>0500</t>
  </si>
  <si>
    <t>Opł.cyw.prawna</t>
  </si>
  <si>
    <t>0690</t>
  </si>
  <si>
    <t>Rózne opłaty</t>
  </si>
  <si>
    <t>0910</t>
  </si>
  <si>
    <t>Odsetki/podatki i opłaty/</t>
  </si>
  <si>
    <t>75616</t>
  </si>
  <si>
    <t>0360</t>
  </si>
  <si>
    <t>Pod od darowizny</t>
  </si>
  <si>
    <t>0430</t>
  </si>
  <si>
    <t>Opł. targowa</t>
  </si>
  <si>
    <t>0560</t>
  </si>
  <si>
    <t>Podatki zniesione</t>
  </si>
  <si>
    <t>Różne opłaty</t>
  </si>
  <si>
    <t>75618</t>
  </si>
  <si>
    <t>0410</t>
  </si>
  <si>
    <t>Wpływy z innych opłat st.doch. j.s.t. na podst. ustaw /opłata skarbow./</t>
  </si>
  <si>
    <t>0460</t>
  </si>
  <si>
    <t>Wpływy z innych opłat st.doch. j.s.t. na podst. ustaw /opł.ekspl./</t>
  </si>
  <si>
    <t>0480</t>
  </si>
  <si>
    <t>Wpływy z innych opłat st.doch. j.s.t. na podst. ustaw /opł. zezw.alk/</t>
  </si>
  <si>
    <t>Wpływy z innych opłat st.doch. j.s.t. na podst. ustaw /opłata planist./</t>
  </si>
  <si>
    <t>75621</t>
  </si>
  <si>
    <t>0010</t>
  </si>
  <si>
    <t xml:space="preserve">Udział gminy   -                 pod.os.fizycz.   </t>
  </si>
  <si>
    <t>0020</t>
  </si>
  <si>
    <t xml:space="preserve">Udział  gminy -                                  pod.os.praw.   </t>
  </si>
  <si>
    <t>75801</t>
  </si>
  <si>
    <t>2920</t>
  </si>
  <si>
    <t>Różne rozlicz.fin.                  Subw.oświatowa</t>
  </si>
  <si>
    <t>75807</t>
  </si>
  <si>
    <t xml:space="preserve">Różne rozlicz.fin.                 Subw.wyrównawcza             </t>
  </si>
  <si>
    <t>75831</t>
  </si>
  <si>
    <t xml:space="preserve">Różne rozlicz.finansowe                 Subw.równoważąca             </t>
  </si>
  <si>
    <t>75814</t>
  </si>
  <si>
    <t>Różne rozl.fin.                            odsetki -/rach.bank/</t>
  </si>
  <si>
    <t>80104</t>
  </si>
  <si>
    <t>Oświata i wychowanie              Przedszkole /wyżyw,czesne/</t>
  </si>
  <si>
    <t>80148</t>
  </si>
  <si>
    <t>Stoł.szkolne /opł.za wyżyw./</t>
  </si>
  <si>
    <t>80195</t>
  </si>
  <si>
    <t>Hala sportowa</t>
  </si>
  <si>
    <t>85203</t>
  </si>
  <si>
    <t>GOPS - ośrodek wsparcia</t>
  </si>
  <si>
    <t>85212</t>
  </si>
  <si>
    <t xml:space="preserve">Pomoc  Społeczna                           /św.rodzinne,skł.na ubezpieczenia/  dotacja                     </t>
  </si>
  <si>
    <t>Fundusz alimentacyjny dochody</t>
  </si>
  <si>
    <t>85213</t>
  </si>
  <si>
    <t xml:space="preserve">Pomoc  Społeczna /skł.ubezp.zdrowotne/  dotacja                     </t>
  </si>
  <si>
    <t>2030</t>
  </si>
  <si>
    <t xml:space="preserve">Pomoc społeczna dotacja/skł.ubezp.zdrowotne/  dotacja  </t>
  </si>
  <si>
    <t>85214</t>
  </si>
  <si>
    <t>Pomoc  Społeczna /zas. rodz.,pomoc,skł.ubez.społ./      dotacja</t>
  </si>
  <si>
    <t>Pomoc  Społeczna /zasilki i pomoc w nat. oraz skł.na ubez.emer.i rentowe/dotacja</t>
  </si>
  <si>
    <t>85216</t>
  </si>
  <si>
    <t>Pomoc  Społeczna                         /zasiłki stałe/ dotacja</t>
  </si>
  <si>
    <t>85219</t>
  </si>
  <si>
    <t>Pomoc  Społeczna                         /Ośr.Pom .Społ/ dotacja</t>
  </si>
  <si>
    <t>85228</t>
  </si>
  <si>
    <t>Pomoc  Społeczna   /Usł.opiek. i specjalistyczne/        dotacja</t>
  </si>
  <si>
    <t xml:space="preserve">Pomoc  Społeczna                   /Pozostała działalność-dożyw./ dotacja </t>
  </si>
  <si>
    <t>900</t>
  </si>
  <si>
    <t>90020</t>
  </si>
  <si>
    <t>0400</t>
  </si>
  <si>
    <t>Opłata produktowa</t>
  </si>
  <si>
    <t>921</t>
  </si>
  <si>
    <t>Świetlica Zalesie U.E</t>
  </si>
  <si>
    <t>Place rekreacyjno-sportowe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</si>
</sst>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6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1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6"/>
      <color indexed="6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10"/>
      <color indexed="10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4"/>
      <name val="Arial CE"/>
      <family val="2"/>
    </font>
    <font>
      <b/>
      <sz val="14"/>
      <color indexed="6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59">
    <xf numFmtId="164" fontId="0" fillId="0" borderId="0" xfId="0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10" xfId="0" applyFont="1" applyBorder="1" applyAlignment="1">
      <alignment/>
    </xf>
    <xf numFmtId="164" fontId="26" fillId="0" borderId="10" xfId="0" applyFont="1" applyBorder="1" applyAlignment="1">
      <alignment horizontal="left"/>
    </xf>
    <xf numFmtId="164" fontId="26" fillId="0" borderId="10" xfId="0" applyFont="1" applyBorder="1" applyAlignment="1">
      <alignment horizontal="center"/>
    </xf>
    <xf numFmtId="164" fontId="26" fillId="0" borderId="10" xfId="0" applyFont="1" applyBorder="1" applyAlignment="1">
      <alignment horizontal="center" wrapText="1"/>
    </xf>
    <xf numFmtId="165" fontId="27" fillId="0" borderId="10" xfId="0" applyNumberFormat="1" applyFont="1" applyBorder="1" applyAlignment="1">
      <alignment horizontal="center"/>
    </xf>
    <xf numFmtId="164" fontId="26" fillId="0" borderId="10" xfId="0" applyFont="1" applyBorder="1" applyAlignment="1">
      <alignment wrapText="1"/>
    </xf>
    <xf numFmtId="164" fontId="21" fillId="0" borderId="10" xfId="0" applyFont="1" applyBorder="1" applyAlignment="1">
      <alignment wrapText="1"/>
    </xf>
    <xf numFmtId="166" fontId="26" fillId="0" borderId="10" xfId="0" applyNumberFormat="1" applyFont="1" applyBorder="1" applyAlignment="1">
      <alignment/>
    </xf>
    <xf numFmtId="167" fontId="26" fillId="0" borderId="10" xfId="0" applyNumberFormat="1" applyFont="1" applyBorder="1" applyAlignment="1">
      <alignment/>
    </xf>
    <xf numFmtId="164" fontId="28" fillId="0" borderId="10" xfId="0" applyFont="1" applyBorder="1" applyAlignment="1">
      <alignment wrapText="1"/>
    </xf>
    <xf numFmtId="164" fontId="29" fillId="0" borderId="10" xfId="0" applyFont="1" applyBorder="1" applyAlignment="1">
      <alignment wrapText="1"/>
    </xf>
    <xf numFmtId="164" fontId="27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wrapText="1"/>
    </xf>
    <xf numFmtId="164" fontId="30" fillId="0" borderId="0" xfId="0" applyFont="1" applyBorder="1" applyAlignment="1">
      <alignment/>
    </xf>
    <xf numFmtId="164" fontId="31" fillId="0" borderId="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8" fillId="0" borderId="10" xfId="0" applyFont="1" applyBorder="1" applyAlignment="1">
      <alignment/>
    </xf>
    <xf numFmtId="164" fontId="21" fillId="0" borderId="10" xfId="0" applyFont="1" applyBorder="1" applyAlignment="1">
      <alignment horizontal="right"/>
    </xf>
    <xf numFmtId="164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center" wrapText="1"/>
    </xf>
    <xf numFmtId="164" fontId="32" fillId="0" borderId="0" xfId="0" applyFont="1" applyAlignment="1">
      <alignment wrapText="1"/>
    </xf>
    <xf numFmtId="164" fontId="32" fillId="0" borderId="0" xfId="0" applyFont="1" applyAlignment="1">
      <alignment/>
    </xf>
    <xf numFmtId="165" fontId="28" fillId="0" borderId="10" xfId="0" applyNumberFormat="1" applyFont="1" applyBorder="1" applyAlignment="1">
      <alignment horizontal="right"/>
    </xf>
    <xf numFmtId="165" fontId="33" fillId="0" borderId="10" xfId="0" applyNumberFormat="1" applyFont="1" applyBorder="1" applyAlignment="1">
      <alignment horizontal="right"/>
    </xf>
    <xf numFmtId="165" fontId="33" fillId="0" borderId="10" xfId="0" applyNumberFormat="1" applyFont="1" applyBorder="1" applyAlignment="1">
      <alignment horizontal="center"/>
    </xf>
    <xf numFmtId="164" fontId="33" fillId="0" borderId="10" xfId="0" applyFont="1" applyBorder="1" applyAlignment="1">
      <alignment/>
    </xf>
    <xf numFmtId="164" fontId="33" fillId="0" borderId="10" xfId="0" applyFont="1" applyBorder="1" applyAlignment="1">
      <alignment horizontal="right"/>
    </xf>
    <xf numFmtId="166" fontId="33" fillId="0" borderId="10" xfId="0" applyNumberFormat="1" applyFont="1" applyBorder="1" applyAlignment="1">
      <alignment/>
    </xf>
    <xf numFmtId="164" fontId="33" fillId="0" borderId="10" xfId="0" applyFont="1" applyBorder="1" applyAlignment="1">
      <alignment horizontal="left" wrapText="1"/>
    </xf>
    <xf numFmtId="167" fontId="33" fillId="0" borderId="10" xfId="0" applyNumberFormat="1" applyFont="1" applyBorder="1" applyAlignment="1">
      <alignment/>
    </xf>
    <xf numFmtId="164" fontId="34" fillId="0" borderId="0" xfId="0" applyFont="1" applyAlignment="1">
      <alignment/>
    </xf>
    <xf numFmtId="164" fontId="0" fillId="0" borderId="0" xfId="0" applyAlignment="1">
      <alignment horizontal="center"/>
    </xf>
    <xf numFmtId="164" fontId="28" fillId="0" borderId="10" xfId="0" applyFont="1" applyBorder="1" applyAlignment="1">
      <alignment horizontal="left" wrapText="1"/>
    </xf>
    <xf numFmtId="167" fontId="28" fillId="0" borderId="10" xfId="0" applyNumberFormat="1" applyFont="1" applyBorder="1" applyAlignment="1">
      <alignment/>
    </xf>
    <xf numFmtId="166" fontId="28" fillId="0" borderId="10" xfId="0" applyNumberFormat="1" applyFont="1" applyBorder="1" applyAlignment="1">
      <alignment/>
    </xf>
    <xf numFmtId="164" fontId="35" fillId="0" borderId="0" xfId="0" applyFont="1" applyAlignment="1">
      <alignment/>
    </xf>
    <xf numFmtId="165" fontId="36" fillId="0" borderId="10" xfId="0" applyNumberFormat="1" applyFont="1" applyBorder="1" applyAlignment="1">
      <alignment horizontal="right"/>
    </xf>
    <xf numFmtId="165" fontId="37" fillId="0" borderId="10" xfId="0" applyNumberFormat="1" applyFont="1" applyBorder="1" applyAlignment="1">
      <alignment horizontal="right"/>
    </xf>
    <xf numFmtId="164" fontId="28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4" fontId="36" fillId="0" borderId="10" xfId="0" applyFont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164" fontId="36" fillId="0" borderId="10" xfId="0" applyFont="1" applyBorder="1" applyAlignment="1">
      <alignment horizontal="left"/>
    </xf>
    <xf numFmtId="167" fontId="38" fillId="0" borderId="10" xfId="0" applyNumberFormat="1" applyFont="1" applyBorder="1" applyAlignment="1">
      <alignment/>
    </xf>
    <xf numFmtId="164" fontId="36" fillId="0" borderId="10" xfId="0" applyFont="1" applyBorder="1" applyAlignment="1">
      <alignment/>
    </xf>
    <xf numFmtId="166" fontId="36" fillId="0" borderId="10" xfId="0" applyNumberFormat="1" applyFont="1" applyBorder="1" applyAlignment="1">
      <alignment/>
    </xf>
    <xf numFmtId="164" fontId="33" fillId="0" borderId="10" xfId="0" applyFont="1" applyBorder="1" applyAlignment="1">
      <alignment wrapText="1"/>
    </xf>
    <xf numFmtId="167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right"/>
    </xf>
    <xf numFmtId="164" fontId="35" fillId="0" borderId="0" xfId="0" applyFont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36" fillId="0" borderId="10" xfId="0" applyFont="1" applyBorder="1" applyAlignment="1">
      <alignment horizontal="left" wrapText="1"/>
    </xf>
    <xf numFmtId="167" fontId="36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164" fontId="36" fillId="0" borderId="10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7" fontId="21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164" fontId="40" fillId="0" borderId="10" xfId="0" applyFont="1" applyBorder="1" applyAlignment="1">
      <alignment/>
    </xf>
    <xf numFmtId="167" fontId="40" fillId="0" borderId="10" xfId="0" applyNumberFormat="1" applyFont="1" applyBorder="1" applyAlignment="1">
      <alignment/>
    </xf>
    <xf numFmtId="164" fontId="37" fillId="0" borderId="10" xfId="0" applyFont="1" applyBorder="1" applyAlignment="1">
      <alignment/>
    </xf>
    <xf numFmtId="166" fontId="40" fillId="0" borderId="10" xfId="0" applyNumberFormat="1" applyFont="1" applyBorder="1" applyAlignment="1">
      <alignment/>
    </xf>
    <xf numFmtId="164" fontId="4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41" fillId="0" borderId="0" xfId="0" applyFont="1" applyAlignment="1">
      <alignment/>
    </xf>
    <xf numFmtId="164" fontId="0" fillId="0" borderId="0" xfId="0" applyFont="1" applyBorder="1" applyAlignment="1">
      <alignment/>
    </xf>
    <xf numFmtId="164" fontId="39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/>
    </xf>
    <xf numFmtId="164" fontId="41" fillId="0" borderId="0" xfId="0" applyFont="1" applyBorder="1" applyAlignment="1">
      <alignment/>
    </xf>
    <xf numFmtId="164" fontId="35" fillId="0" borderId="0" xfId="0" applyFont="1" applyBorder="1" applyAlignment="1">
      <alignment horizontal="center"/>
    </xf>
    <xf numFmtId="167" fontId="41" fillId="0" borderId="0" xfId="0" applyNumberFormat="1" applyFont="1" applyBorder="1" applyAlignment="1">
      <alignment/>
    </xf>
    <xf numFmtId="167" fontId="37" fillId="0" borderId="10" xfId="0" applyNumberFormat="1" applyFont="1" applyBorder="1" applyAlignment="1">
      <alignment/>
    </xf>
    <xf numFmtId="164" fontId="28" fillId="0" borderId="10" xfId="0" applyFont="1" applyBorder="1" applyAlignment="1">
      <alignment horizontal="right"/>
    </xf>
    <xf numFmtId="164" fontId="42" fillId="0" borderId="10" xfId="0" applyFont="1" applyBorder="1" applyAlignment="1">
      <alignment horizontal="right"/>
    </xf>
    <xf numFmtId="164" fontId="42" fillId="0" borderId="10" xfId="0" applyFont="1" applyBorder="1" applyAlignment="1">
      <alignment/>
    </xf>
    <xf numFmtId="167" fontId="43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left"/>
    </xf>
    <xf numFmtId="164" fontId="20" fillId="0" borderId="10" xfId="0" applyFont="1" applyBorder="1" applyAlignment="1">
      <alignment/>
    </xf>
    <xf numFmtId="167" fontId="20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7" fontId="26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44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45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165" fontId="28" fillId="0" borderId="0" xfId="0" applyNumberFormat="1" applyFont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165" fontId="34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34" fillId="0" borderId="0" xfId="0" applyFont="1" applyBorder="1" applyAlignment="1">
      <alignment horizontal="right"/>
    </xf>
    <xf numFmtId="166" fontId="0" fillId="0" borderId="0" xfId="0" applyNumberFormat="1" applyBorder="1" applyAlignment="1">
      <alignment/>
    </xf>
    <xf numFmtId="164" fontId="33" fillId="0" borderId="0" xfId="0" applyFont="1" applyBorder="1" applyAlignment="1">
      <alignment horizontal="left" wrapText="1"/>
    </xf>
    <xf numFmtId="164" fontId="36" fillId="0" borderId="0" xfId="0" applyFont="1" applyBorder="1" applyAlignment="1">
      <alignment horizontal="left" wrapText="1"/>
    </xf>
    <xf numFmtId="167" fontId="36" fillId="0" borderId="0" xfId="0" applyNumberFormat="1" applyFont="1" applyBorder="1" applyAlignment="1">
      <alignment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/>
    </xf>
    <xf numFmtId="165" fontId="37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horizontal="left"/>
    </xf>
    <xf numFmtId="164" fontId="36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4" fontId="34" fillId="0" borderId="0" xfId="0" applyFont="1" applyBorder="1" applyAlignment="1">
      <alignment horizontal="center"/>
    </xf>
    <xf numFmtId="164" fontId="34" fillId="0" borderId="0" xfId="0" applyFont="1" applyBorder="1" applyAlignment="1">
      <alignment/>
    </xf>
    <xf numFmtId="164" fontId="36" fillId="0" borderId="0" xfId="0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167" fontId="38" fillId="0" borderId="0" xfId="0" applyNumberFormat="1" applyFont="1" applyBorder="1" applyAlignment="1">
      <alignment/>
    </xf>
    <xf numFmtId="164" fontId="33" fillId="0" borderId="0" xfId="0" applyFont="1" applyBorder="1" applyAlignment="1">
      <alignment wrapText="1"/>
    </xf>
    <xf numFmtId="167" fontId="33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6" fontId="38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36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7" fontId="21" fillId="0" borderId="0" xfId="0" applyNumberFormat="1" applyFont="1" applyBorder="1" applyAlignment="1">
      <alignment/>
    </xf>
    <xf numFmtId="165" fontId="39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167" fontId="40" fillId="0" borderId="0" xfId="0" applyNumberFormat="1" applyFont="1" applyBorder="1" applyAlignment="1">
      <alignment/>
    </xf>
    <xf numFmtId="164" fontId="37" fillId="0" borderId="0" xfId="0" applyFont="1" applyBorder="1" applyAlignment="1">
      <alignment/>
    </xf>
    <xf numFmtId="166" fontId="40" fillId="0" borderId="0" xfId="0" applyNumberFormat="1" applyFont="1" applyBorder="1" applyAlignment="1">
      <alignment/>
    </xf>
    <xf numFmtId="164" fontId="33" fillId="0" borderId="0" xfId="0" applyFont="1" applyBorder="1" applyAlignment="1">
      <alignment/>
    </xf>
    <xf numFmtId="167" fontId="37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5" fontId="33" fillId="0" borderId="0" xfId="0" applyNumberFormat="1" applyFont="1" applyBorder="1" applyAlignment="1">
      <alignment horizontal="center"/>
    </xf>
    <xf numFmtId="167" fontId="34" fillId="0" borderId="0" xfId="0" applyNumberFormat="1" applyFont="1" applyBorder="1" applyAlignment="1">
      <alignment/>
    </xf>
    <xf numFmtId="164" fontId="46" fillId="0" borderId="0" xfId="0" applyFont="1" applyBorder="1" applyAlignment="1">
      <alignment horizontal="right"/>
    </xf>
    <xf numFmtId="164" fontId="46" fillId="0" borderId="0" xfId="0" applyFont="1" applyBorder="1" applyAlignment="1">
      <alignment/>
    </xf>
    <xf numFmtId="167" fontId="43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7" fontId="20" fillId="0" borderId="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49">
      <selection activeCell="A1" sqref="A1"/>
    </sheetView>
  </sheetViews>
  <sheetFormatPr defaultColWidth="9.00390625" defaultRowHeight="12.75"/>
  <cols>
    <col min="1" max="1" width="7.00390625" style="0" customWidth="1"/>
    <col min="2" max="2" width="32.25390625" style="0" customWidth="1"/>
    <col min="3" max="3" width="12.25390625" style="0" customWidth="1"/>
    <col min="4" max="4" width="13.625" style="0" customWidth="1"/>
    <col min="5" max="5" width="12.125" style="0" customWidth="1"/>
    <col min="6" max="6" width="10.75390625" style="0" customWidth="1"/>
  </cols>
  <sheetData>
    <row r="1" spans="1:6" ht="19.5">
      <c r="A1" s="1" t="s">
        <v>0</v>
      </c>
      <c r="B1" s="2"/>
      <c r="C1" s="3"/>
      <c r="F1" s="4" t="s">
        <v>1</v>
      </c>
    </row>
    <row r="2" spans="1:3" ht="17.25">
      <c r="A2" s="5"/>
      <c r="B2" s="6"/>
      <c r="C2" s="3"/>
    </row>
    <row r="3" spans="1:3" ht="17.25">
      <c r="A3" s="7" t="s">
        <v>2</v>
      </c>
      <c r="B3" s="8"/>
      <c r="C3" s="3"/>
    </row>
    <row r="5" spans="1:6" ht="29.25">
      <c r="A5" s="9" t="s">
        <v>3</v>
      </c>
      <c r="B5" s="10" t="s">
        <v>4</v>
      </c>
      <c r="C5" s="11" t="s">
        <v>5</v>
      </c>
      <c r="D5" s="11" t="s">
        <v>6</v>
      </c>
      <c r="E5" s="12" t="s">
        <v>7</v>
      </c>
      <c r="F5" s="11" t="s">
        <v>8</v>
      </c>
    </row>
    <row r="6" spans="1:6" ht="9" customHeight="1">
      <c r="A6" s="13"/>
      <c r="B6" s="14"/>
      <c r="C6" s="9"/>
      <c r="D6" s="9"/>
      <c r="E6" s="9"/>
      <c r="F6" s="9"/>
    </row>
    <row r="7" spans="1:6" ht="15">
      <c r="A7" s="13" t="s">
        <v>9</v>
      </c>
      <c r="B7" s="15" t="s">
        <v>10</v>
      </c>
      <c r="C7" s="9">
        <v>242693</v>
      </c>
      <c r="D7" s="9">
        <v>660100</v>
      </c>
      <c r="E7" s="9">
        <f>+SUM(D7-C7)</f>
        <v>417407</v>
      </c>
      <c r="F7" s="16">
        <f>D7*100/C7</f>
        <v>271.98971540176274</v>
      </c>
    </row>
    <row r="8" spans="1:6" ht="12" customHeight="1">
      <c r="A8" s="13"/>
      <c r="B8" s="15"/>
      <c r="C8" s="9"/>
      <c r="D8" s="9"/>
      <c r="E8" s="9"/>
      <c r="F8" s="9"/>
    </row>
    <row r="9" spans="1:6" ht="15">
      <c r="A9" s="13" t="s">
        <v>11</v>
      </c>
      <c r="B9" s="15" t="s">
        <v>12</v>
      </c>
      <c r="C9" s="17">
        <v>2000</v>
      </c>
      <c r="D9" s="17">
        <v>2000</v>
      </c>
      <c r="E9" s="9">
        <f>+SUM(D9-C9)</f>
        <v>0</v>
      </c>
      <c r="F9" s="16">
        <f>D9*100/C9</f>
        <v>100</v>
      </c>
    </row>
    <row r="10" spans="1:6" ht="10.5" customHeight="1">
      <c r="A10" s="13"/>
      <c r="B10" s="15"/>
      <c r="C10" s="9"/>
      <c r="D10" s="9"/>
      <c r="E10" s="9"/>
      <c r="F10" s="9"/>
    </row>
    <row r="11" spans="1:6" ht="15">
      <c r="A11" s="13" t="s">
        <v>13</v>
      </c>
      <c r="B11" s="15" t="s">
        <v>14</v>
      </c>
      <c r="C11" s="17">
        <v>499843</v>
      </c>
      <c r="D11" s="9">
        <v>532000</v>
      </c>
      <c r="E11" s="9">
        <f>+SUM(D11-C11)</f>
        <v>32157</v>
      </c>
      <c r="F11" s="16">
        <f>D11*100/C11</f>
        <v>106.43342009390949</v>
      </c>
    </row>
    <row r="12" spans="1:6" ht="9" customHeight="1">
      <c r="A12" s="13"/>
      <c r="B12" s="15"/>
      <c r="C12" s="9"/>
      <c r="D12" s="9"/>
      <c r="E12" s="9"/>
      <c r="F12" s="9"/>
    </row>
    <row r="13" spans="1:6" ht="15">
      <c r="A13" s="13" t="s">
        <v>15</v>
      </c>
      <c r="B13" s="15" t="s">
        <v>16</v>
      </c>
      <c r="C13" s="9">
        <v>516164</v>
      </c>
      <c r="D13" s="9">
        <v>799000</v>
      </c>
      <c r="E13" s="9">
        <f>+SUM(D13-C13)</f>
        <v>282836</v>
      </c>
      <c r="F13" s="16">
        <f>D13*100/C13</f>
        <v>154.79576258708474</v>
      </c>
    </row>
    <row r="14" spans="1:6" ht="9.75" customHeight="1">
      <c r="A14" s="13"/>
      <c r="B14" s="15"/>
      <c r="C14" s="9"/>
      <c r="D14" s="9"/>
      <c r="E14" s="9"/>
      <c r="F14" s="16"/>
    </row>
    <row r="15" spans="1:6" ht="15">
      <c r="A15" s="13" t="s">
        <v>17</v>
      </c>
      <c r="B15" s="15" t="s">
        <v>18</v>
      </c>
      <c r="C15" s="9">
        <v>4000</v>
      </c>
      <c r="D15" s="9">
        <v>3000</v>
      </c>
      <c r="E15" s="9">
        <f>+SUM(D15-C15)</f>
        <v>-1000</v>
      </c>
      <c r="F15" s="16">
        <f>D15*100/C15</f>
        <v>75</v>
      </c>
    </row>
    <row r="16" spans="1:6" ht="9" customHeight="1">
      <c r="A16" s="13"/>
      <c r="B16" s="15"/>
      <c r="C16" s="9"/>
      <c r="D16" s="9"/>
      <c r="E16" s="9"/>
      <c r="F16" s="9"/>
    </row>
    <row r="17" spans="1:6" ht="30.75" customHeight="1">
      <c r="A17" s="13" t="s">
        <v>19</v>
      </c>
      <c r="B17" s="15" t="s">
        <v>20</v>
      </c>
      <c r="C17" s="9">
        <v>115000</v>
      </c>
      <c r="D17" s="9">
        <v>112700</v>
      </c>
      <c r="E17" s="9">
        <f>+SUM(D17-C17)</f>
        <v>-2300</v>
      </c>
      <c r="F17" s="16">
        <f>D17*100/C17</f>
        <v>98</v>
      </c>
    </row>
    <row r="18" spans="1:6" ht="9" customHeight="1">
      <c r="A18" s="13"/>
      <c r="B18" s="15"/>
      <c r="C18" s="9"/>
      <c r="D18" s="9"/>
      <c r="E18" s="9"/>
      <c r="F18" s="9"/>
    </row>
    <row r="19" spans="1:6" ht="36.75">
      <c r="A19" s="13" t="s">
        <v>21</v>
      </c>
      <c r="B19" s="15" t="s">
        <v>22</v>
      </c>
      <c r="C19" s="9">
        <v>2175</v>
      </c>
      <c r="D19" s="9">
        <v>2203</v>
      </c>
      <c r="E19" s="9">
        <f>+SUM(D19-C19)</f>
        <v>28</v>
      </c>
      <c r="F19" s="16">
        <f>D19*100/C19</f>
        <v>101.28735632183908</v>
      </c>
    </row>
    <row r="20" spans="1:6" ht="8.25" customHeight="1">
      <c r="A20" s="13"/>
      <c r="B20" s="15"/>
      <c r="C20" s="9"/>
      <c r="D20" s="9"/>
      <c r="E20" s="9"/>
      <c r="F20" s="16"/>
    </row>
    <row r="21" spans="1:6" ht="48" customHeight="1">
      <c r="A21" s="13" t="s">
        <v>23</v>
      </c>
      <c r="B21" s="18" t="s">
        <v>24</v>
      </c>
      <c r="C21" s="9">
        <v>8039071</v>
      </c>
      <c r="D21" s="9">
        <v>7789854</v>
      </c>
      <c r="E21" s="9">
        <f>+SUM(D21-C21)</f>
        <v>-249217</v>
      </c>
      <c r="F21" s="16">
        <f>D21*100/C21</f>
        <v>96.89992786479931</v>
      </c>
    </row>
    <row r="22" spans="1:6" ht="8.25" customHeight="1">
      <c r="A22" s="13"/>
      <c r="B22" s="19"/>
      <c r="C22" s="9"/>
      <c r="D22" s="9"/>
      <c r="E22" s="9"/>
      <c r="F22" s="9"/>
    </row>
    <row r="23" spans="1:6" ht="26.25" customHeight="1">
      <c r="A23" s="13" t="s">
        <v>25</v>
      </c>
      <c r="B23" s="15" t="s">
        <v>26</v>
      </c>
      <c r="C23" s="9">
        <v>9665069</v>
      </c>
      <c r="D23" s="9">
        <v>10228931</v>
      </c>
      <c r="E23" s="9">
        <f>+SUM(D23-C23)</f>
        <v>563862</v>
      </c>
      <c r="F23" s="16">
        <f>D23*100/C23</f>
        <v>105.83401939499863</v>
      </c>
    </row>
    <row r="24" spans="1:6" ht="9" customHeight="1">
      <c r="A24" s="13"/>
      <c r="B24" s="15"/>
      <c r="C24" s="9"/>
      <c r="D24" s="9"/>
      <c r="E24" s="9"/>
      <c r="F24" s="9"/>
    </row>
    <row r="25" spans="1:6" ht="15">
      <c r="A25" s="13" t="s">
        <v>27</v>
      </c>
      <c r="B25" s="15" t="s">
        <v>28</v>
      </c>
      <c r="C25" s="9">
        <v>128650</v>
      </c>
      <c r="D25" s="9">
        <v>410500</v>
      </c>
      <c r="E25" s="9">
        <f>+SUM(D25-C25)</f>
        <v>281850</v>
      </c>
      <c r="F25" s="16">
        <f>D25*100/C25</f>
        <v>319.08278274387874</v>
      </c>
    </row>
    <row r="26" spans="1:6" ht="9.75" customHeight="1">
      <c r="A26" s="13"/>
      <c r="B26" s="15"/>
      <c r="C26" s="9"/>
      <c r="D26" s="9"/>
      <c r="E26" s="9"/>
      <c r="F26" s="16"/>
    </row>
    <row r="27" spans="1:6" ht="15">
      <c r="A27" s="13" t="s">
        <v>29</v>
      </c>
      <c r="B27" s="15" t="s">
        <v>30</v>
      </c>
      <c r="C27" s="9">
        <v>3345833</v>
      </c>
      <c r="D27" s="9">
        <v>3534800</v>
      </c>
      <c r="E27" s="9">
        <f>+SUM(D27-C27)</f>
        <v>188967</v>
      </c>
      <c r="F27" s="16">
        <f>D27*100/C27</f>
        <v>105.6478311977914</v>
      </c>
    </row>
    <row r="28" spans="1:6" ht="8.25" customHeight="1">
      <c r="A28" s="13"/>
      <c r="B28" s="15"/>
      <c r="C28" s="9"/>
      <c r="D28" s="9"/>
      <c r="E28" s="9"/>
      <c r="F28" s="16"/>
    </row>
    <row r="29" spans="1:6" ht="33" customHeight="1">
      <c r="A29" s="20">
        <v>900</v>
      </c>
      <c r="B29" s="15" t="s">
        <v>31</v>
      </c>
      <c r="C29" s="9">
        <v>3500</v>
      </c>
      <c r="D29" s="9">
        <v>1000</v>
      </c>
      <c r="E29" s="9">
        <f>+SUM(D29-C29)</f>
        <v>-2500</v>
      </c>
      <c r="F29" s="16">
        <f>D29*100/C29</f>
        <v>28.571428571428573</v>
      </c>
    </row>
    <row r="30" spans="1:6" ht="8.25" customHeight="1">
      <c r="A30" s="20"/>
      <c r="B30" s="15"/>
      <c r="C30" s="9"/>
      <c r="D30" s="9"/>
      <c r="E30" s="9"/>
      <c r="F30" s="9"/>
    </row>
    <row r="31" spans="1:6" ht="30" customHeight="1">
      <c r="A31" s="20">
        <v>921</v>
      </c>
      <c r="B31" s="15" t="s">
        <v>32</v>
      </c>
      <c r="C31" s="9">
        <v>400000</v>
      </c>
      <c r="D31" s="9">
        <v>210000</v>
      </c>
      <c r="E31" s="9">
        <f>+SUM(D31-C31)</f>
        <v>-190000</v>
      </c>
      <c r="F31" s="16">
        <f>D31*100/C31</f>
        <v>52.5</v>
      </c>
    </row>
    <row r="32" spans="1:6" ht="8.25" customHeight="1">
      <c r="A32" s="20"/>
      <c r="B32" s="15"/>
      <c r="C32" s="9"/>
      <c r="D32" s="9"/>
      <c r="E32" s="9"/>
      <c r="F32" s="9"/>
    </row>
    <row r="33" spans="1:6" ht="33.75" customHeight="1">
      <c r="A33" s="20">
        <v>926</v>
      </c>
      <c r="B33" s="21" t="s">
        <v>33</v>
      </c>
      <c r="C33" s="9">
        <v>0</v>
      </c>
      <c r="D33" s="9">
        <v>204096</v>
      </c>
      <c r="E33" s="9">
        <f>+SUM(D33-C33)</f>
        <v>204096</v>
      </c>
      <c r="F33" s="16"/>
    </row>
    <row r="34" spans="1:6" ht="9" customHeight="1">
      <c r="A34" s="20"/>
      <c r="B34" s="15"/>
      <c r="C34" s="9"/>
      <c r="D34" s="9"/>
      <c r="E34" s="9"/>
      <c r="F34" s="9"/>
    </row>
    <row r="35" spans="1:6" ht="17.25" customHeight="1">
      <c r="A35" s="20"/>
      <c r="B35" s="15" t="s">
        <v>34</v>
      </c>
      <c r="C35" s="9">
        <f>SUM(C6:C34)</f>
        <v>22963998</v>
      </c>
      <c r="D35" s="9">
        <f>SUM(D6:D34)</f>
        <v>24490184</v>
      </c>
      <c r="E35" s="9">
        <f>SUM(D35-C35)</f>
        <v>1526186</v>
      </c>
      <c r="F35" s="16">
        <f>D35*100/C35</f>
        <v>106.64599430813398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7"/>
  <sheetViews>
    <sheetView tabSelected="1" workbookViewId="0" topLeftCell="A83">
      <selection activeCell="I36" sqref="I36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5.00390625" style="0" customWidth="1"/>
    <col min="4" max="4" width="25.875" style="0" customWidth="1"/>
    <col min="5" max="5" width="11.375" style="0" customWidth="1"/>
    <col min="6" max="6" width="10.375" style="0" customWidth="1"/>
    <col min="7" max="7" width="12.875" style="0" customWidth="1"/>
    <col min="8" max="8" width="8.75390625" style="0" customWidth="1"/>
    <col min="11" max="11" width="13.125" style="0" customWidth="1"/>
    <col min="13" max="13" width="10.625" style="0" customWidth="1"/>
  </cols>
  <sheetData>
    <row r="1" spans="1:8" ht="19.5">
      <c r="A1" s="22" t="s">
        <v>35</v>
      </c>
      <c r="B1" s="3"/>
      <c r="H1" s="4" t="s">
        <v>1</v>
      </c>
    </row>
    <row r="2" spans="1:2" ht="19.5">
      <c r="A2" s="1"/>
      <c r="B2" s="3"/>
    </row>
    <row r="3" spans="1:4" ht="17.25">
      <c r="A3" s="23" t="s">
        <v>36</v>
      </c>
      <c r="B3" s="3"/>
      <c r="C3" s="3"/>
      <c r="D3" s="3"/>
    </row>
    <row r="5" spans="1:12" ht="27" customHeight="1">
      <c r="A5" s="24" t="s">
        <v>3</v>
      </c>
      <c r="B5" s="24" t="s">
        <v>37</v>
      </c>
      <c r="C5" s="24" t="s">
        <v>38</v>
      </c>
      <c r="D5" s="25" t="s">
        <v>39</v>
      </c>
      <c r="E5" s="24" t="s">
        <v>5</v>
      </c>
      <c r="F5" s="26" t="s">
        <v>6</v>
      </c>
      <c r="G5" s="27" t="s">
        <v>7</v>
      </c>
      <c r="H5" s="28" t="s">
        <v>8</v>
      </c>
      <c r="I5" s="29"/>
      <c r="J5" s="30"/>
      <c r="K5" s="29"/>
      <c r="L5" s="29"/>
    </row>
    <row r="6" spans="1:10" ht="27" customHeight="1">
      <c r="A6" s="31" t="s">
        <v>9</v>
      </c>
      <c r="B6" s="32" t="s">
        <v>40</v>
      </c>
      <c r="C6" s="33" t="s">
        <v>41</v>
      </c>
      <c r="D6" s="34" t="s">
        <v>42</v>
      </c>
      <c r="E6" s="35">
        <v>0</v>
      </c>
      <c r="F6" s="35">
        <v>660100</v>
      </c>
      <c r="G6" s="34">
        <f>SUM(F6-E6)</f>
        <v>660100</v>
      </c>
      <c r="H6" s="36"/>
      <c r="J6" s="29"/>
    </row>
    <row r="7" spans="1:12" ht="27" customHeight="1">
      <c r="A7" s="31" t="s">
        <v>9</v>
      </c>
      <c r="B7" s="32" t="s">
        <v>40</v>
      </c>
      <c r="C7" s="32" t="s">
        <v>43</v>
      </c>
      <c r="D7" s="37" t="s">
        <v>44</v>
      </c>
      <c r="E7" s="38">
        <v>242693</v>
      </c>
      <c r="F7" s="35">
        <v>0</v>
      </c>
      <c r="G7" s="34">
        <f>SUM(F7-E7)</f>
        <v>-242693</v>
      </c>
      <c r="H7" s="36">
        <f>F7*100/E7</f>
        <v>0</v>
      </c>
      <c r="I7" s="39"/>
      <c r="J7" s="30"/>
      <c r="L7" s="40"/>
    </row>
    <row r="8" spans="1:8" ht="27" customHeight="1">
      <c r="A8" s="31" t="s">
        <v>9</v>
      </c>
      <c r="B8" s="32"/>
      <c r="C8" s="32"/>
      <c r="D8" s="41" t="s">
        <v>45</v>
      </c>
      <c r="E8" s="42">
        <f>SUM(E6:E7)</f>
        <v>242693</v>
      </c>
      <c r="F8" s="42">
        <f>SUM(F6:F7)</f>
        <v>660100</v>
      </c>
      <c r="G8" s="42">
        <f>SUM(G6:G7)</f>
        <v>417407</v>
      </c>
      <c r="H8" s="43">
        <f>F8*100/E8</f>
        <v>271.98971540176274</v>
      </c>
    </row>
    <row r="9" spans="1:12" ht="24.75">
      <c r="A9" s="31" t="s">
        <v>11</v>
      </c>
      <c r="B9" s="32" t="s">
        <v>46</v>
      </c>
      <c r="C9" s="32" t="s">
        <v>47</v>
      </c>
      <c r="D9" s="37" t="s">
        <v>48</v>
      </c>
      <c r="E9" s="38">
        <v>2000</v>
      </c>
      <c r="F9" s="38">
        <v>2000</v>
      </c>
      <c r="G9" s="34">
        <f>SUM(F9-E9)</f>
        <v>0</v>
      </c>
      <c r="H9" s="36">
        <f>F9*100/E9</f>
        <v>100</v>
      </c>
      <c r="L9" s="44"/>
    </row>
    <row r="10" spans="1:8" ht="15.75" customHeight="1">
      <c r="A10" s="45" t="s">
        <v>11</v>
      </c>
      <c r="B10" s="45"/>
      <c r="C10" s="31"/>
      <c r="D10" s="41" t="s">
        <v>45</v>
      </c>
      <c r="E10" s="42">
        <f>SUM(E9)</f>
        <v>2000</v>
      </c>
      <c r="F10" s="42">
        <f>SUM(F9)</f>
        <v>2000</v>
      </c>
      <c r="G10" s="42">
        <f>SUM(G9)</f>
        <v>0</v>
      </c>
      <c r="H10" s="43">
        <f>F10*100/E10</f>
        <v>100</v>
      </c>
    </row>
    <row r="11" spans="1:8" ht="12.75">
      <c r="A11" s="45"/>
      <c r="B11" s="46"/>
      <c r="C11" s="32"/>
      <c r="D11" s="47"/>
      <c r="E11" s="42"/>
      <c r="F11" s="42"/>
      <c r="G11" s="25"/>
      <c r="H11" s="43"/>
    </row>
    <row r="12" spans="1:11" ht="24" customHeight="1">
      <c r="A12" s="48" t="s">
        <v>13</v>
      </c>
      <c r="B12" s="48" t="s">
        <v>49</v>
      </c>
      <c r="C12" s="33" t="s">
        <v>41</v>
      </c>
      <c r="D12" s="34" t="s">
        <v>42</v>
      </c>
      <c r="E12" s="34">
        <v>499843</v>
      </c>
      <c r="F12" s="34">
        <v>532000</v>
      </c>
      <c r="G12" s="34">
        <f>SUM(F12-E12)</f>
        <v>32157</v>
      </c>
      <c r="H12" s="36">
        <f>F12*100/E12</f>
        <v>106.43342009390949</v>
      </c>
      <c r="J12" s="30"/>
      <c r="K12" s="49"/>
    </row>
    <row r="13" spans="1:12" ht="15" customHeight="1">
      <c r="A13" s="50">
        <v>600</v>
      </c>
      <c r="B13" s="3"/>
      <c r="C13" s="35"/>
      <c r="D13" s="25" t="s">
        <v>45</v>
      </c>
      <c r="E13" s="42">
        <f>SUM(E12:E12)</f>
        <v>499843</v>
      </c>
      <c r="F13" s="42">
        <f>SUM(F12:F12)</f>
        <v>532000</v>
      </c>
      <c r="G13" s="42">
        <f>SUM(G12:G12)</f>
        <v>32157</v>
      </c>
      <c r="H13" s="43">
        <f>F13*100/E13</f>
        <v>106.43342009390949</v>
      </c>
      <c r="I13" s="39"/>
      <c r="J13" s="30"/>
      <c r="K13" s="49"/>
      <c r="L13" s="49"/>
    </row>
    <row r="14" spans="1:12" ht="12.75">
      <c r="A14" s="45"/>
      <c r="B14" s="51"/>
      <c r="C14" s="51"/>
      <c r="D14" s="52"/>
      <c r="E14" s="53"/>
      <c r="F14" s="53"/>
      <c r="G14" s="54"/>
      <c r="H14" s="55"/>
      <c r="K14" s="49"/>
      <c r="L14" s="44"/>
    </row>
    <row r="15" spans="1:12" ht="37.5" customHeight="1">
      <c r="A15" s="31" t="s">
        <v>15</v>
      </c>
      <c r="B15" s="32" t="s">
        <v>50</v>
      </c>
      <c r="C15" s="32" t="s">
        <v>51</v>
      </c>
      <c r="D15" s="56" t="s">
        <v>52</v>
      </c>
      <c r="E15" s="57">
        <v>1664</v>
      </c>
      <c r="F15" s="57">
        <v>2000</v>
      </c>
      <c r="G15" s="58">
        <f>SUM(F15-E15)</f>
        <v>336</v>
      </c>
      <c r="H15" s="59">
        <f aca="true" t="shared" si="0" ref="H15:H23">F15*100/E15</f>
        <v>120.1923076923077</v>
      </c>
      <c r="K15" s="49"/>
      <c r="L15" s="3"/>
    </row>
    <row r="16" spans="1:12" ht="48.75">
      <c r="A16" s="31" t="s">
        <v>15</v>
      </c>
      <c r="B16" s="48" t="s">
        <v>50</v>
      </c>
      <c r="C16" s="48" t="s">
        <v>53</v>
      </c>
      <c r="D16" s="37" t="s">
        <v>54</v>
      </c>
      <c r="E16" s="60">
        <v>250000</v>
      </c>
      <c r="F16" s="60">
        <v>390000</v>
      </c>
      <c r="G16" s="58">
        <f>SUM(F16-E16)</f>
        <v>140000</v>
      </c>
      <c r="H16" s="59">
        <f t="shared" si="0"/>
        <v>156</v>
      </c>
      <c r="I16" s="61"/>
      <c r="L16" s="44"/>
    </row>
    <row r="17" spans="1:12" ht="39.75" customHeight="1">
      <c r="A17" s="31" t="s">
        <v>15</v>
      </c>
      <c r="B17" s="32" t="s">
        <v>50</v>
      </c>
      <c r="C17" s="48" t="s">
        <v>55</v>
      </c>
      <c r="D17" s="37" t="s">
        <v>56</v>
      </c>
      <c r="E17" s="38">
        <v>260000</v>
      </c>
      <c r="F17" s="38">
        <v>260000</v>
      </c>
      <c r="G17" s="58">
        <f>SUM(F17-E17)</f>
        <v>0</v>
      </c>
      <c r="H17" s="59">
        <f t="shared" si="0"/>
        <v>100</v>
      </c>
      <c r="L17" s="44"/>
    </row>
    <row r="18" spans="1:12" ht="39.75" customHeight="1">
      <c r="A18" s="31" t="s">
        <v>15</v>
      </c>
      <c r="B18" s="32" t="s">
        <v>50</v>
      </c>
      <c r="C18" s="48" t="s">
        <v>57</v>
      </c>
      <c r="D18" s="37" t="s">
        <v>58</v>
      </c>
      <c r="E18" s="38">
        <v>4500</v>
      </c>
      <c r="F18" s="38">
        <v>3000</v>
      </c>
      <c r="G18" s="58">
        <f>SUM(F18-E18)</f>
        <v>-1500</v>
      </c>
      <c r="H18" s="59">
        <f>F18*100/E18</f>
        <v>66.66666666666667</v>
      </c>
      <c r="L18" s="44"/>
    </row>
    <row r="19" spans="1:12" ht="30.75" customHeight="1">
      <c r="A19" s="31" t="s">
        <v>15</v>
      </c>
      <c r="B19" s="32" t="s">
        <v>50</v>
      </c>
      <c r="C19" s="62" t="s">
        <v>59</v>
      </c>
      <c r="D19" s="63" t="s">
        <v>60</v>
      </c>
      <c r="E19" s="57">
        <v>0</v>
      </c>
      <c r="F19" s="58">
        <v>144000</v>
      </c>
      <c r="G19" s="58">
        <f>SUM(F19-E19)</f>
        <v>144000</v>
      </c>
      <c r="H19" s="59"/>
      <c r="J19" s="64"/>
      <c r="L19" s="44"/>
    </row>
    <row r="20" spans="1:8" ht="12" customHeight="1">
      <c r="A20" s="45" t="s">
        <v>15</v>
      </c>
      <c r="B20" s="45"/>
      <c r="C20" s="45"/>
      <c r="D20" s="65" t="s">
        <v>45</v>
      </c>
      <c r="E20" s="66">
        <f>SUM(E15:E19)</f>
        <v>516164</v>
      </c>
      <c r="F20" s="66">
        <f>SUM(F15:F19)</f>
        <v>799000</v>
      </c>
      <c r="G20" s="66">
        <f>SUM(G15:G19)</f>
        <v>282836</v>
      </c>
      <c r="H20" s="55">
        <f t="shared" si="0"/>
        <v>154.79576258708474</v>
      </c>
    </row>
    <row r="21" spans="1:8" ht="12" customHeight="1">
      <c r="A21" s="45"/>
      <c r="B21" s="45"/>
      <c r="C21" s="45"/>
      <c r="D21" s="65"/>
      <c r="E21" s="66"/>
      <c r="F21" s="66"/>
      <c r="G21" s="54"/>
      <c r="H21" s="55"/>
    </row>
    <row r="22" spans="1:8" ht="24.75" customHeight="1">
      <c r="A22" s="31" t="s">
        <v>17</v>
      </c>
      <c r="B22" s="32" t="s">
        <v>61</v>
      </c>
      <c r="C22" s="32" t="s">
        <v>62</v>
      </c>
      <c r="D22" s="56" t="s">
        <v>63</v>
      </c>
      <c r="E22" s="57">
        <v>4000</v>
      </c>
      <c r="F22" s="57">
        <v>3000</v>
      </c>
      <c r="G22" s="58">
        <f>SUM(F22-E22)</f>
        <v>-1000</v>
      </c>
      <c r="H22" s="59">
        <f t="shared" si="0"/>
        <v>75</v>
      </c>
    </row>
    <row r="23" spans="1:8" ht="12" customHeight="1">
      <c r="A23" s="45" t="s">
        <v>17</v>
      </c>
      <c r="B23" s="45"/>
      <c r="C23" s="45"/>
      <c r="D23" s="65" t="s">
        <v>45</v>
      </c>
      <c r="E23" s="66">
        <f>SUM(E22)</f>
        <v>4000</v>
      </c>
      <c r="F23" s="66">
        <f>SUM(F22)</f>
        <v>3000</v>
      </c>
      <c r="G23" s="66">
        <f>SUM(G22)</f>
        <v>-1000</v>
      </c>
      <c r="H23" s="67">
        <f t="shared" si="0"/>
        <v>75</v>
      </c>
    </row>
    <row r="24" spans="1:8" ht="13.5" customHeight="1">
      <c r="A24" s="31"/>
      <c r="B24" s="32"/>
      <c r="C24" s="32"/>
      <c r="D24" s="56"/>
      <c r="E24" s="57"/>
      <c r="F24" s="57"/>
      <c r="G24" s="58"/>
      <c r="H24" s="59"/>
    </row>
    <row r="25" spans="1:8" ht="25.5" customHeight="1">
      <c r="A25" s="51" t="s">
        <v>19</v>
      </c>
      <c r="B25" s="48" t="s">
        <v>64</v>
      </c>
      <c r="C25" s="48" t="s">
        <v>43</v>
      </c>
      <c r="D25" s="63" t="s">
        <v>65</v>
      </c>
      <c r="E25" s="57">
        <v>108400</v>
      </c>
      <c r="F25" s="57">
        <v>107700</v>
      </c>
      <c r="G25" s="58">
        <f>SUM(F25-E25)</f>
        <v>-700</v>
      </c>
      <c r="H25" s="59">
        <f>F25*100/E25</f>
        <v>99.35424354243543</v>
      </c>
    </row>
    <row r="26" spans="1:8" ht="24" customHeight="1">
      <c r="A26" s="31" t="s">
        <v>19</v>
      </c>
      <c r="B26" s="32" t="s">
        <v>66</v>
      </c>
      <c r="C26" s="32" t="s">
        <v>67</v>
      </c>
      <c r="D26" s="63" t="s">
        <v>68</v>
      </c>
      <c r="E26" s="57">
        <v>2500</v>
      </c>
      <c r="F26" s="57">
        <v>1000</v>
      </c>
      <c r="G26" s="58">
        <f>SUM(F26-E26)</f>
        <v>-1500</v>
      </c>
      <c r="H26" s="59">
        <f>F26*100/E26</f>
        <v>40</v>
      </c>
    </row>
    <row r="27" spans="1:8" ht="25.5" customHeight="1">
      <c r="A27" s="31" t="s">
        <v>19</v>
      </c>
      <c r="B27" s="32" t="s">
        <v>66</v>
      </c>
      <c r="C27" s="32" t="s">
        <v>69</v>
      </c>
      <c r="D27" s="56" t="s">
        <v>70</v>
      </c>
      <c r="E27" s="57">
        <v>2500</v>
      </c>
      <c r="F27" s="57">
        <v>3000</v>
      </c>
      <c r="G27" s="58">
        <f>SUM(F27-E27)</f>
        <v>500</v>
      </c>
      <c r="H27" s="59">
        <f>F27*100/E27</f>
        <v>120</v>
      </c>
    </row>
    <row r="28" spans="1:8" ht="25.5" customHeight="1">
      <c r="A28" s="31" t="s">
        <v>19</v>
      </c>
      <c r="B28" s="32" t="s">
        <v>66</v>
      </c>
      <c r="C28" s="32" t="s">
        <v>71</v>
      </c>
      <c r="D28" s="56" t="s">
        <v>72</v>
      </c>
      <c r="E28" s="57">
        <v>1600</v>
      </c>
      <c r="F28" s="57">
        <v>1000</v>
      </c>
      <c r="G28" s="58">
        <f>SUM(F28-E28)</f>
        <v>-600</v>
      </c>
      <c r="H28" s="59">
        <f>F28*100/E28</f>
        <v>62.5</v>
      </c>
    </row>
    <row r="29" spans="1:8" ht="12.75">
      <c r="A29" s="45" t="s">
        <v>19</v>
      </c>
      <c r="B29" s="45"/>
      <c r="C29" s="45"/>
      <c r="D29" s="68" t="s">
        <v>45</v>
      </c>
      <c r="E29" s="66">
        <f>SUM(E25:E28)</f>
        <v>115000</v>
      </c>
      <c r="F29" s="66">
        <f>SUM(F25:F28)</f>
        <v>112700</v>
      </c>
      <c r="G29" s="66">
        <f>SUM(G25:G28)</f>
        <v>-2300</v>
      </c>
      <c r="H29" s="55">
        <f>F29*100/E29</f>
        <v>98</v>
      </c>
    </row>
    <row r="30" spans="1:8" ht="13.5" customHeight="1">
      <c r="A30" s="31"/>
      <c r="B30" s="32"/>
      <c r="C30" s="32"/>
      <c r="D30" s="56"/>
      <c r="E30" s="58"/>
      <c r="F30" s="58"/>
      <c r="G30" s="58"/>
      <c r="H30" s="59"/>
    </row>
    <row r="31" spans="1:8" ht="17.25" customHeight="1">
      <c r="A31" s="51" t="s">
        <v>21</v>
      </c>
      <c r="B31" s="48" t="s">
        <v>73</v>
      </c>
      <c r="C31" s="48" t="s">
        <v>43</v>
      </c>
      <c r="D31" s="58" t="s">
        <v>74</v>
      </c>
      <c r="E31" s="57">
        <v>2175</v>
      </c>
      <c r="F31" s="38">
        <v>2203</v>
      </c>
      <c r="G31" s="58">
        <f>SUM(F31-E31)</f>
        <v>28</v>
      </c>
      <c r="H31" s="59">
        <f>F31*100/E31</f>
        <v>101.28735632183908</v>
      </c>
    </row>
    <row r="32" spans="1:8" ht="12.75">
      <c r="A32" s="45" t="s">
        <v>21</v>
      </c>
      <c r="B32" s="45"/>
      <c r="C32" s="45"/>
      <c r="D32" s="54" t="s">
        <v>45</v>
      </c>
      <c r="E32" s="66">
        <f>SUM(E31)</f>
        <v>2175</v>
      </c>
      <c r="F32" s="66">
        <f>SUM(F31)</f>
        <v>2203</v>
      </c>
      <c r="G32" s="54">
        <f>SUM(F32-E32)</f>
        <v>28</v>
      </c>
      <c r="H32" s="55">
        <f>F32*100/E32</f>
        <v>101.28735632183908</v>
      </c>
    </row>
    <row r="33" spans="1:8" ht="12.75">
      <c r="A33" s="45"/>
      <c r="B33" s="45"/>
      <c r="C33" s="45"/>
      <c r="D33" s="54"/>
      <c r="E33" s="66"/>
      <c r="F33" s="66"/>
      <c r="G33" s="54"/>
      <c r="H33" s="55"/>
    </row>
    <row r="34" spans="1:8" ht="36.75">
      <c r="A34" s="31" t="s">
        <v>23</v>
      </c>
      <c r="B34" s="32"/>
      <c r="C34" s="32"/>
      <c r="D34" s="69" t="s">
        <v>75</v>
      </c>
      <c r="E34" s="70"/>
      <c r="F34" s="58"/>
      <c r="G34" s="58"/>
      <c r="H34" s="59"/>
    </row>
    <row r="35" spans="1:17" ht="17.25" customHeight="1">
      <c r="A35" s="31" t="s">
        <v>23</v>
      </c>
      <c r="B35" s="32" t="s">
        <v>76</v>
      </c>
      <c r="C35" s="32" t="s">
        <v>77</v>
      </c>
      <c r="D35" s="56" t="s">
        <v>78</v>
      </c>
      <c r="E35" s="57">
        <v>6000</v>
      </c>
      <c r="F35" s="57">
        <v>4000</v>
      </c>
      <c r="G35" s="58">
        <f aca="true" t="shared" si="1" ref="G35:G60">SUM(F35-E35)</f>
        <v>-2000</v>
      </c>
      <c r="H35" s="59">
        <f>F35*100/E35</f>
        <v>66.66666666666667</v>
      </c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2.75">
      <c r="A36" s="71"/>
      <c r="B36" s="72" t="s">
        <v>76</v>
      </c>
      <c r="C36" s="72"/>
      <c r="D36" s="73" t="s">
        <v>79</v>
      </c>
      <c r="E36" s="74">
        <f>SUM(E35)</f>
        <v>6000</v>
      </c>
      <c r="F36" s="74">
        <f>SUM(F35)</f>
        <v>4000</v>
      </c>
      <c r="G36" s="75">
        <f>SUM(F36-E36)</f>
        <v>-2000</v>
      </c>
      <c r="H36" s="76">
        <f>F36*100/E36</f>
        <v>66.66666666666667</v>
      </c>
      <c r="I36" s="49"/>
      <c r="J36" s="49"/>
      <c r="K36" s="49"/>
      <c r="L36" s="49"/>
      <c r="M36" s="49"/>
      <c r="N36" s="49"/>
      <c r="O36" s="49"/>
      <c r="P36" s="49"/>
      <c r="Q36" s="49"/>
    </row>
    <row r="37" spans="1:20" ht="13.5" customHeight="1">
      <c r="A37" s="31" t="s">
        <v>23</v>
      </c>
      <c r="B37" s="32" t="s">
        <v>80</v>
      </c>
      <c r="C37" s="32" t="s">
        <v>81</v>
      </c>
      <c r="D37" s="56" t="s">
        <v>82</v>
      </c>
      <c r="E37" s="58">
        <v>890000</v>
      </c>
      <c r="F37" s="58">
        <v>870000</v>
      </c>
      <c r="G37" s="58">
        <f t="shared" si="1"/>
        <v>-20000</v>
      </c>
      <c r="H37" s="59">
        <f aca="true" t="shared" si="2" ref="H37:H43">F37*100/E37</f>
        <v>97.75280898876404</v>
      </c>
      <c r="I37" s="49"/>
      <c r="J37" s="77"/>
      <c r="K37" s="49"/>
      <c r="L37" s="49"/>
      <c r="M37" s="49"/>
      <c r="N37" s="49"/>
      <c r="O37" s="49"/>
      <c r="P37" s="49"/>
      <c r="Q37" s="49"/>
      <c r="T37" s="44">
        <v>914000</v>
      </c>
    </row>
    <row r="38" spans="1:22" ht="14.25" customHeight="1">
      <c r="A38" s="31" t="s">
        <v>23</v>
      </c>
      <c r="B38" s="32" t="s">
        <v>80</v>
      </c>
      <c r="C38" s="32" t="s">
        <v>83</v>
      </c>
      <c r="D38" s="56" t="s">
        <v>84</v>
      </c>
      <c r="E38" s="57">
        <v>151760</v>
      </c>
      <c r="F38" s="57">
        <v>121400</v>
      </c>
      <c r="G38" s="58">
        <f t="shared" si="1"/>
        <v>-30360</v>
      </c>
      <c r="H38" s="59">
        <f t="shared" si="2"/>
        <v>79.99472851871376</v>
      </c>
      <c r="I38" s="49"/>
      <c r="J38" s="77"/>
      <c r="K38" s="49"/>
      <c r="L38" s="49"/>
      <c r="M38" s="78"/>
      <c r="N38" s="49"/>
      <c r="O38" s="49"/>
      <c r="P38" s="49"/>
      <c r="Q38" s="49"/>
      <c r="T38" s="44">
        <v>185979</v>
      </c>
      <c r="U38" s="79">
        <v>176285</v>
      </c>
      <c r="V38">
        <v>43</v>
      </c>
    </row>
    <row r="39" spans="1:17" ht="12.75">
      <c r="A39" s="31" t="s">
        <v>23</v>
      </c>
      <c r="B39" s="32" t="s">
        <v>80</v>
      </c>
      <c r="C39" s="32" t="s">
        <v>85</v>
      </c>
      <c r="D39" s="56" t="s">
        <v>86</v>
      </c>
      <c r="E39" s="58">
        <v>7000</v>
      </c>
      <c r="F39" s="58">
        <v>7000</v>
      </c>
      <c r="G39" s="58">
        <f t="shared" si="1"/>
        <v>0</v>
      </c>
      <c r="H39" s="59">
        <f t="shared" si="2"/>
        <v>100</v>
      </c>
      <c r="I39" s="49"/>
      <c r="J39" s="77"/>
      <c r="K39" s="49"/>
      <c r="L39" s="80"/>
      <c r="M39" s="78"/>
      <c r="N39" s="49"/>
      <c r="O39" s="49"/>
      <c r="P39" s="49"/>
      <c r="Q39" s="49"/>
    </row>
    <row r="40" spans="1:17" ht="16.5" customHeight="1">
      <c r="A40" s="31" t="s">
        <v>23</v>
      </c>
      <c r="B40" s="32" t="s">
        <v>80</v>
      </c>
      <c r="C40" s="32" t="s">
        <v>87</v>
      </c>
      <c r="D40" s="56" t="s">
        <v>88</v>
      </c>
      <c r="E40" s="58">
        <v>3800</v>
      </c>
      <c r="F40" s="58">
        <v>3800</v>
      </c>
      <c r="G40" s="58">
        <f t="shared" si="1"/>
        <v>0</v>
      </c>
      <c r="H40" s="59">
        <f t="shared" si="2"/>
        <v>100</v>
      </c>
      <c r="I40" s="49"/>
      <c r="J40" s="81"/>
      <c r="K40" s="82"/>
      <c r="L40" s="83"/>
      <c r="M40" s="84"/>
      <c r="N40" s="49"/>
      <c r="O40" s="49"/>
      <c r="P40" s="49"/>
      <c r="Q40" s="49"/>
    </row>
    <row r="41" spans="1:17" ht="15.75" customHeight="1">
      <c r="A41" s="31" t="s">
        <v>23</v>
      </c>
      <c r="B41" s="32" t="s">
        <v>80</v>
      </c>
      <c r="C41" s="32" t="s">
        <v>89</v>
      </c>
      <c r="D41" s="56" t="s">
        <v>90</v>
      </c>
      <c r="E41" s="58">
        <v>37500</v>
      </c>
      <c r="F41" s="58">
        <v>37000</v>
      </c>
      <c r="G41" s="58">
        <f t="shared" si="1"/>
        <v>-500</v>
      </c>
      <c r="H41" s="59">
        <f t="shared" si="2"/>
        <v>98.66666666666667</v>
      </c>
      <c r="I41" s="49"/>
      <c r="J41" s="81"/>
      <c r="K41" s="83"/>
      <c r="L41" s="83"/>
      <c r="M41" s="84"/>
      <c r="N41" s="49"/>
      <c r="O41" s="49"/>
      <c r="P41" s="49"/>
      <c r="Q41" s="49"/>
    </row>
    <row r="42" spans="1:17" ht="15.75" customHeight="1">
      <c r="A42" s="31" t="s">
        <v>23</v>
      </c>
      <c r="B42" s="32" t="s">
        <v>80</v>
      </c>
      <c r="C42" s="32" t="s">
        <v>91</v>
      </c>
      <c r="D42" s="56" t="s">
        <v>92</v>
      </c>
      <c r="E42" s="58">
        <v>1100</v>
      </c>
      <c r="F42" s="58">
        <v>1000</v>
      </c>
      <c r="G42" s="58">
        <f t="shared" si="1"/>
        <v>-100</v>
      </c>
      <c r="H42" s="59">
        <f t="shared" si="2"/>
        <v>90.9090909090909</v>
      </c>
      <c r="I42" s="49"/>
      <c r="J42" s="81"/>
      <c r="K42" s="82"/>
      <c r="L42" s="83"/>
      <c r="M42" s="84"/>
      <c r="N42" s="49"/>
      <c r="O42" s="49"/>
      <c r="P42" s="49"/>
      <c r="Q42" s="49"/>
    </row>
    <row r="43" spans="1:17" ht="16.5" customHeight="1">
      <c r="A43" s="31" t="s">
        <v>23</v>
      </c>
      <c r="B43" s="32" t="s">
        <v>80</v>
      </c>
      <c r="C43" s="32" t="s">
        <v>93</v>
      </c>
      <c r="D43" s="56" t="s">
        <v>94</v>
      </c>
      <c r="E43" s="58">
        <v>950</v>
      </c>
      <c r="F43" s="58">
        <v>1000</v>
      </c>
      <c r="G43" s="58">
        <f t="shared" si="1"/>
        <v>50</v>
      </c>
      <c r="H43" s="59">
        <f t="shared" si="2"/>
        <v>105.26315789473684</v>
      </c>
      <c r="I43" s="49"/>
      <c r="J43" s="81"/>
      <c r="K43" s="82"/>
      <c r="L43" s="80"/>
      <c r="M43" s="49"/>
      <c r="N43" s="49"/>
      <c r="O43" s="49"/>
      <c r="P43" s="49"/>
      <c r="Q43" s="49"/>
    </row>
    <row r="44" spans="1:17" ht="17.25" customHeight="1">
      <c r="A44" s="51"/>
      <c r="B44" s="72" t="s">
        <v>80</v>
      </c>
      <c r="C44" s="71"/>
      <c r="D44" s="73" t="s">
        <v>79</v>
      </c>
      <c r="E44" s="73">
        <f>SUM(E37:E43)</f>
        <v>1092110</v>
      </c>
      <c r="F44" s="73">
        <f>SUM(F37:F43)</f>
        <v>1041200</v>
      </c>
      <c r="G44" s="73">
        <f t="shared" si="1"/>
        <v>-50910</v>
      </c>
      <c r="H44" s="76">
        <f aca="true" t="shared" si="3" ref="H44:H64">F44*100/E44</f>
        <v>95.33838166485062</v>
      </c>
      <c r="I44" s="49"/>
      <c r="J44" s="81"/>
      <c r="K44" s="82"/>
      <c r="L44" s="80"/>
      <c r="M44" s="49"/>
      <c r="N44" s="49"/>
      <c r="O44" s="49"/>
      <c r="P44" s="49"/>
      <c r="Q44" s="49"/>
    </row>
    <row r="45" spans="1:20" ht="14.25" customHeight="1">
      <c r="A45" s="31" t="s">
        <v>23</v>
      </c>
      <c r="B45" s="32" t="s">
        <v>95</v>
      </c>
      <c r="C45" s="32" t="s">
        <v>81</v>
      </c>
      <c r="D45" s="56" t="s">
        <v>82</v>
      </c>
      <c r="E45" s="58">
        <v>939243</v>
      </c>
      <c r="F45" s="58">
        <v>955000</v>
      </c>
      <c r="G45" s="58">
        <f t="shared" si="1"/>
        <v>15757</v>
      </c>
      <c r="H45" s="59">
        <f t="shared" si="3"/>
        <v>101.67762762139297</v>
      </c>
      <c r="I45" s="49"/>
      <c r="J45" s="77"/>
      <c r="K45" s="49"/>
      <c r="L45" s="80"/>
      <c r="M45" s="49"/>
      <c r="N45" s="49"/>
      <c r="O45" s="49"/>
      <c r="P45" s="49"/>
      <c r="Q45" s="49"/>
      <c r="T45" s="44">
        <v>889337</v>
      </c>
    </row>
    <row r="46" spans="1:22" ht="14.25" customHeight="1">
      <c r="A46" s="31" t="s">
        <v>23</v>
      </c>
      <c r="B46" s="32" t="s">
        <v>95</v>
      </c>
      <c r="C46" s="32" t="s">
        <v>83</v>
      </c>
      <c r="D46" s="56" t="s">
        <v>84</v>
      </c>
      <c r="E46" s="58">
        <v>778000</v>
      </c>
      <c r="F46" s="58">
        <v>622500</v>
      </c>
      <c r="G46" s="58">
        <f t="shared" si="1"/>
        <v>-155500</v>
      </c>
      <c r="H46" s="59">
        <f t="shared" si="3"/>
        <v>80.01285347043702</v>
      </c>
      <c r="I46" s="49"/>
      <c r="J46" s="77"/>
      <c r="K46" s="49"/>
      <c r="L46" s="80"/>
      <c r="M46" s="49"/>
      <c r="N46" s="49"/>
      <c r="O46" s="49"/>
      <c r="P46" s="49"/>
      <c r="Q46" s="49"/>
      <c r="T46" s="44">
        <v>988701</v>
      </c>
      <c r="U46" s="79">
        <v>935173</v>
      </c>
      <c r="V46">
        <v>43</v>
      </c>
    </row>
    <row r="47" spans="1:17" ht="12.75">
      <c r="A47" s="31" t="s">
        <v>23</v>
      </c>
      <c r="B47" s="32" t="s">
        <v>95</v>
      </c>
      <c r="C47" s="32" t="s">
        <v>85</v>
      </c>
      <c r="D47" s="56" t="s">
        <v>86</v>
      </c>
      <c r="E47" s="57">
        <v>2315</v>
      </c>
      <c r="F47" s="57">
        <v>2300</v>
      </c>
      <c r="G47" s="58">
        <f t="shared" si="1"/>
        <v>-15</v>
      </c>
      <c r="H47" s="59">
        <f t="shared" si="3"/>
        <v>99.35205183585313</v>
      </c>
      <c r="I47" s="49"/>
      <c r="J47" s="81"/>
      <c r="K47" s="82"/>
      <c r="L47" s="80"/>
      <c r="M47" s="49"/>
      <c r="N47" s="49"/>
      <c r="O47" s="49"/>
      <c r="P47" s="49"/>
      <c r="Q47" s="49"/>
    </row>
    <row r="48" spans="1:17" ht="13.5" customHeight="1">
      <c r="A48" s="31" t="s">
        <v>23</v>
      </c>
      <c r="B48" s="32" t="s">
        <v>95</v>
      </c>
      <c r="C48" s="32" t="s">
        <v>87</v>
      </c>
      <c r="D48" s="56" t="s">
        <v>88</v>
      </c>
      <c r="E48" s="58">
        <v>130000</v>
      </c>
      <c r="F48" s="58">
        <v>130000</v>
      </c>
      <c r="G48" s="58">
        <f t="shared" si="1"/>
        <v>0</v>
      </c>
      <c r="H48" s="59">
        <f t="shared" si="3"/>
        <v>100</v>
      </c>
      <c r="I48" s="49"/>
      <c r="J48" s="81"/>
      <c r="K48" s="82"/>
      <c r="L48" s="83"/>
      <c r="M48" s="49"/>
      <c r="N48" s="49"/>
      <c r="O48" s="49"/>
      <c r="P48" s="49"/>
      <c r="Q48" s="49"/>
    </row>
    <row r="49" spans="1:17" ht="12" customHeight="1">
      <c r="A49" s="31" t="s">
        <v>23</v>
      </c>
      <c r="B49" s="32" t="s">
        <v>95</v>
      </c>
      <c r="C49" s="32" t="s">
        <v>96</v>
      </c>
      <c r="D49" s="56" t="s">
        <v>97</v>
      </c>
      <c r="E49" s="34">
        <v>11400</v>
      </c>
      <c r="F49" s="34">
        <v>12000</v>
      </c>
      <c r="G49" s="58">
        <f t="shared" si="1"/>
        <v>600</v>
      </c>
      <c r="H49" s="59">
        <f t="shared" si="3"/>
        <v>105.26315789473684</v>
      </c>
      <c r="I49" s="49"/>
      <c r="J49" s="81"/>
      <c r="K49" s="82"/>
      <c r="L49" s="83"/>
      <c r="M49" s="49"/>
      <c r="N49" s="49"/>
      <c r="O49" s="49"/>
      <c r="P49" s="49"/>
      <c r="Q49" s="49"/>
    </row>
    <row r="50" spans="1:17" ht="12.75">
      <c r="A50" s="31" t="s">
        <v>23</v>
      </c>
      <c r="B50" s="48" t="s">
        <v>95</v>
      </c>
      <c r="C50" s="48" t="s">
        <v>98</v>
      </c>
      <c r="D50" s="56" t="s">
        <v>99</v>
      </c>
      <c r="E50" s="34">
        <v>1500</v>
      </c>
      <c r="F50" s="34">
        <v>1500</v>
      </c>
      <c r="G50" s="58">
        <f t="shared" si="1"/>
        <v>0</v>
      </c>
      <c r="H50" s="59">
        <f t="shared" si="3"/>
        <v>100</v>
      </c>
      <c r="I50" s="82"/>
      <c r="J50" s="49"/>
      <c r="K50" s="49"/>
      <c r="L50" s="85"/>
      <c r="M50" s="49"/>
      <c r="N50" s="86"/>
      <c r="O50" s="49"/>
      <c r="P50" s="49"/>
      <c r="Q50" s="49"/>
    </row>
    <row r="51" spans="1:17" ht="12.75">
      <c r="A51" s="31" t="s">
        <v>23</v>
      </c>
      <c r="B51" s="48" t="s">
        <v>95</v>
      </c>
      <c r="C51" s="48" t="s">
        <v>89</v>
      </c>
      <c r="D51" s="56" t="s">
        <v>90</v>
      </c>
      <c r="E51" s="34">
        <v>184399</v>
      </c>
      <c r="F51" s="34">
        <v>190000</v>
      </c>
      <c r="G51" s="58">
        <f t="shared" si="1"/>
        <v>5601</v>
      </c>
      <c r="H51" s="59">
        <f t="shared" si="3"/>
        <v>103.03743512708854</v>
      </c>
      <c r="I51" s="49"/>
      <c r="J51" s="49"/>
      <c r="K51" s="49"/>
      <c r="L51" s="87"/>
      <c r="M51" s="49"/>
      <c r="N51" s="49"/>
      <c r="O51" s="49"/>
      <c r="P51" s="49"/>
      <c r="Q51" s="49"/>
    </row>
    <row r="52" spans="1:17" ht="12.75">
      <c r="A52" s="31" t="s">
        <v>23</v>
      </c>
      <c r="B52" s="48" t="s">
        <v>95</v>
      </c>
      <c r="C52" s="48" t="s">
        <v>100</v>
      </c>
      <c r="D52" s="56" t="s">
        <v>101</v>
      </c>
      <c r="E52" s="34">
        <v>2000</v>
      </c>
      <c r="F52" s="34">
        <v>5000</v>
      </c>
      <c r="G52" s="58">
        <f t="shared" si="1"/>
        <v>3000</v>
      </c>
      <c r="H52" s="59">
        <f t="shared" si="3"/>
        <v>250</v>
      </c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31" t="s">
        <v>23</v>
      </c>
      <c r="B53" s="48" t="s">
        <v>95</v>
      </c>
      <c r="C53" s="48" t="s">
        <v>91</v>
      </c>
      <c r="D53" s="56" t="s">
        <v>102</v>
      </c>
      <c r="E53" s="34">
        <v>4000</v>
      </c>
      <c r="F53" s="34">
        <v>4000</v>
      </c>
      <c r="G53" s="58">
        <f t="shared" si="1"/>
        <v>0</v>
      </c>
      <c r="H53" s="59">
        <f t="shared" si="3"/>
        <v>100</v>
      </c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31" t="s">
        <v>23</v>
      </c>
      <c r="B54" s="48" t="s">
        <v>95</v>
      </c>
      <c r="C54" s="48" t="s">
        <v>93</v>
      </c>
      <c r="D54" s="56" t="s">
        <v>94</v>
      </c>
      <c r="E54" s="34">
        <v>31000</v>
      </c>
      <c r="F54" s="34">
        <v>31000</v>
      </c>
      <c r="G54" s="58">
        <f t="shared" si="1"/>
        <v>0</v>
      </c>
      <c r="H54" s="59">
        <f t="shared" si="3"/>
        <v>100</v>
      </c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51"/>
      <c r="B55" s="72" t="s">
        <v>95</v>
      </c>
      <c r="C55" s="71"/>
      <c r="D55" s="73" t="s">
        <v>79</v>
      </c>
      <c r="E55" s="74">
        <f>SUM(E45:E54)</f>
        <v>2083857</v>
      </c>
      <c r="F55" s="74">
        <f>SUM(F45:F54)</f>
        <v>1953300</v>
      </c>
      <c r="G55" s="73">
        <f t="shared" si="1"/>
        <v>-130557</v>
      </c>
      <c r="H55" s="76">
        <f t="shared" si="3"/>
        <v>93.73483881091649</v>
      </c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36" customHeight="1">
      <c r="A56" s="31" t="s">
        <v>23</v>
      </c>
      <c r="B56" s="32" t="s">
        <v>103</v>
      </c>
      <c r="C56" s="32" t="s">
        <v>104</v>
      </c>
      <c r="D56" s="56" t="s">
        <v>105</v>
      </c>
      <c r="E56" s="57">
        <v>50000</v>
      </c>
      <c r="F56" s="57">
        <v>40000</v>
      </c>
      <c r="G56" s="58">
        <f t="shared" si="1"/>
        <v>-10000</v>
      </c>
      <c r="H56" s="59">
        <f t="shared" si="3"/>
        <v>80</v>
      </c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41.25" customHeight="1">
      <c r="A57" s="51" t="s">
        <v>23</v>
      </c>
      <c r="B57" s="48" t="s">
        <v>103</v>
      </c>
      <c r="C57" s="48" t="s">
        <v>106</v>
      </c>
      <c r="D57" s="69" t="s">
        <v>107</v>
      </c>
      <c r="E57" s="57">
        <v>5500</v>
      </c>
      <c r="F57" s="57">
        <v>6000</v>
      </c>
      <c r="G57" s="58">
        <f t="shared" si="1"/>
        <v>500</v>
      </c>
      <c r="H57" s="59">
        <f t="shared" si="3"/>
        <v>109.0909090909091</v>
      </c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40.5" customHeight="1">
      <c r="A58" s="31" t="s">
        <v>23</v>
      </c>
      <c r="B58" s="32" t="s">
        <v>103</v>
      </c>
      <c r="C58" s="48" t="s">
        <v>108</v>
      </c>
      <c r="D58" s="69" t="s">
        <v>109</v>
      </c>
      <c r="E58" s="38">
        <v>120000</v>
      </c>
      <c r="F58" s="38">
        <v>120000</v>
      </c>
      <c r="G58" s="58">
        <f t="shared" si="1"/>
        <v>0</v>
      </c>
      <c r="H58" s="59">
        <f t="shared" si="3"/>
        <v>100</v>
      </c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40.5" customHeight="1">
      <c r="A59" s="31" t="s">
        <v>23</v>
      </c>
      <c r="B59" s="32" t="s">
        <v>103</v>
      </c>
      <c r="C59" s="32" t="s">
        <v>47</v>
      </c>
      <c r="D59" s="56" t="s">
        <v>110</v>
      </c>
      <c r="E59" s="57">
        <v>273500</v>
      </c>
      <c r="F59" s="57">
        <v>100000</v>
      </c>
      <c r="G59" s="58">
        <f t="shared" si="1"/>
        <v>-173500</v>
      </c>
      <c r="H59" s="59">
        <f t="shared" si="3"/>
        <v>36.56307129798903</v>
      </c>
      <c r="I59" s="49"/>
      <c r="J59" s="49"/>
      <c r="K59" s="49"/>
      <c r="L59" s="49"/>
      <c r="M59" s="49"/>
      <c r="N59" s="49"/>
      <c r="O59" s="49"/>
      <c r="P59" s="49"/>
      <c r="Q59" s="49"/>
    </row>
    <row r="60" spans="1:8" ht="27" customHeight="1">
      <c r="A60" s="51"/>
      <c r="B60" s="72" t="s">
        <v>103</v>
      </c>
      <c r="C60" s="48"/>
      <c r="D60" s="73" t="s">
        <v>79</v>
      </c>
      <c r="E60" s="74">
        <f>SUM(E56:E59)</f>
        <v>449000</v>
      </c>
      <c r="F60" s="74">
        <f>SUM(F56:F59)</f>
        <v>266000</v>
      </c>
      <c r="G60" s="58">
        <f t="shared" si="1"/>
        <v>-183000</v>
      </c>
      <c r="H60" s="59">
        <f t="shared" si="3"/>
        <v>59.24276169265033</v>
      </c>
    </row>
    <row r="61" spans="1:8" ht="24.75">
      <c r="A61" s="31" t="s">
        <v>23</v>
      </c>
      <c r="B61" s="32" t="s">
        <v>111</v>
      </c>
      <c r="C61" s="32" t="s">
        <v>112</v>
      </c>
      <c r="D61" s="56" t="s">
        <v>113</v>
      </c>
      <c r="E61" s="58">
        <v>4373104</v>
      </c>
      <c r="F61" s="58">
        <v>4486354</v>
      </c>
      <c r="G61" s="58">
        <f>SUM(F61-E61)</f>
        <v>113250</v>
      </c>
      <c r="H61" s="59">
        <f>F61*100/E61</f>
        <v>102.58969372784182</v>
      </c>
    </row>
    <row r="62" spans="1:8" ht="24.75">
      <c r="A62" s="51" t="s">
        <v>23</v>
      </c>
      <c r="B62" s="48" t="s">
        <v>111</v>
      </c>
      <c r="C62" s="32" t="s">
        <v>114</v>
      </c>
      <c r="D62" s="69" t="s">
        <v>115</v>
      </c>
      <c r="E62" s="58">
        <v>35000</v>
      </c>
      <c r="F62" s="58">
        <v>39000</v>
      </c>
      <c r="G62" s="58">
        <f>SUM(F62-E62)</f>
        <v>4000</v>
      </c>
      <c r="H62" s="59">
        <f>F62*100/E62</f>
        <v>111.42857142857143</v>
      </c>
    </row>
    <row r="63" spans="1:14" ht="12.75">
      <c r="A63" s="51"/>
      <c r="B63" s="72" t="s">
        <v>111</v>
      </c>
      <c r="C63" s="48"/>
      <c r="D63" s="73" t="s">
        <v>79</v>
      </c>
      <c r="E63" s="74">
        <f>SUM(E61:E62)</f>
        <v>4408104</v>
      </c>
      <c r="F63" s="74">
        <f>SUM(F61:F62)</f>
        <v>4525354</v>
      </c>
      <c r="G63" s="73">
        <f>SUM(F63-E63)</f>
        <v>117250</v>
      </c>
      <c r="H63" s="76">
        <f>F63*100/E63</f>
        <v>102.65987372348746</v>
      </c>
      <c r="K63" s="49"/>
      <c r="L63" s="49"/>
      <c r="M63" s="49"/>
      <c r="N63" s="49"/>
    </row>
    <row r="64" spans="1:14" ht="14.25" customHeight="1">
      <c r="A64" s="45" t="s">
        <v>23</v>
      </c>
      <c r="B64" s="45"/>
      <c r="C64" s="45"/>
      <c r="D64" s="54" t="s">
        <v>45</v>
      </c>
      <c r="E64" s="66">
        <f>SUM(E36+E44+E55+E60+E63)</f>
        <v>8039071</v>
      </c>
      <c r="F64" s="66">
        <f>SUM(F36+F44+F55+F60+F63)</f>
        <v>7789854</v>
      </c>
      <c r="G64" s="54">
        <f>SUM(F64-E64)</f>
        <v>-249217</v>
      </c>
      <c r="H64" s="55">
        <f t="shared" si="3"/>
        <v>96.89992786479931</v>
      </c>
      <c r="K64" s="49"/>
      <c r="L64" s="49"/>
      <c r="M64" s="49"/>
      <c r="N64" s="49"/>
    </row>
    <row r="65" spans="1:14" ht="15" customHeight="1">
      <c r="A65" s="60"/>
      <c r="B65" s="60"/>
      <c r="C65" s="58"/>
      <c r="D65" s="58"/>
      <c r="E65" s="58"/>
      <c r="F65" s="58"/>
      <c r="G65" s="58"/>
      <c r="H65" s="59"/>
      <c r="K65" s="49"/>
      <c r="L65" s="49"/>
      <c r="M65" s="49"/>
      <c r="N65" s="49"/>
    </row>
    <row r="66" spans="1:14" ht="24" customHeight="1">
      <c r="A66" s="31" t="s">
        <v>25</v>
      </c>
      <c r="B66" s="32" t="s">
        <v>116</v>
      </c>
      <c r="C66" s="32" t="s">
        <v>117</v>
      </c>
      <c r="D66" s="56" t="s">
        <v>118</v>
      </c>
      <c r="E66" s="58">
        <v>6852739</v>
      </c>
      <c r="F66" s="58">
        <v>7665068</v>
      </c>
      <c r="G66" s="58">
        <f>SUM(F66-E66)</f>
        <v>812329</v>
      </c>
      <c r="H66" s="59">
        <f>F66*100/E66</f>
        <v>111.85407761772336</v>
      </c>
      <c r="K66" s="80"/>
      <c r="L66" s="80"/>
      <c r="M66" s="49"/>
      <c r="N66" s="49"/>
    </row>
    <row r="67" spans="1:14" ht="24.75">
      <c r="A67" s="31" t="s">
        <v>25</v>
      </c>
      <c r="B67" s="32" t="s">
        <v>119</v>
      </c>
      <c r="C67" s="32" t="s">
        <v>117</v>
      </c>
      <c r="D67" s="56" t="s">
        <v>120</v>
      </c>
      <c r="E67" s="58">
        <v>2754043</v>
      </c>
      <c r="F67" s="58">
        <v>2530439</v>
      </c>
      <c r="G67" s="58">
        <f>SUM(F67-E67)</f>
        <v>-223604</v>
      </c>
      <c r="H67" s="59">
        <f>F67*100/E67</f>
        <v>91.8808820341585</v>
      </c>
      <c r="K67" s="80"/>
      <c r="L67" s="80"/>
      <c r="M67" s="49"/>
      <c r="N67" s="49"/>
    </row>
    <row r="68" spans="1:14" ht="36.75">
      <c r="A68" s="31" t="s">
        <v>25</v>
      </c>
      <c r="B68" s="32" t="s">
        <v>121</v>
      </c>
      <c r="C68" s="32" t="s">
        <v>117</v>
      </c>
      <c r="D68" s="56" t="s">
        <v>122</v>
      </c>
      <c r="E68" s="58">
        <v>49287</v>
      </c>
      <c r="F68" s="58">
        <v>23424</v>
      </c>
      <c r="G68" s="58">
        <f>SUM(F68-E68)</f>
        <v>-25863</v>
      </c>
      <c r="H68" s="59">
        <f>F68*100/E68</f>
        <v>47.52571672043338</v>
      </c>
      <c r="K68" s="80"/>
      <c r="L68" s="80"/>
      <c r="M68" s="49"/>
      <c r="N68" s="49"/>
    </row>
    <row r="69" spans="1:14" ht="24" customHeight="1">
      <c r="A69" s="31" t="s">
        <v>25</v>
      </c>
      <c r="B69" s="32" t="s">
        <v>123</v>
      </c>
      <c r="C69" s="32" t="s">
        <v>57</v>
      </c>
      <c r="D69" s="56" t="s">
        <v>124</v>
      </c>
      <c r="E69" s="57">
        <v>9000</v>
      </c>
      <c r="F69" s="57">
        <v>10000</v>
      </c>
      <c r="G69" s="58">
        <f>SUM(F69-E69)</f>
        <v>1000</v>
      </c>
      <c r="H69" s="59">
        <f>F69*100/E69</f>
        <v>111.11111111111111</v>
      </c>
      <c r="K69" s="49"/>
      <c r="L69" s="49"/>
      <c r="M69" s="49"/>
      <c r="N69" s="49"/>
    </row>
    <row r="70" spans="1:14" ht="15" customHeight="1">
      <c r="A70" s="45" t="s">
        <v>25</v>
      </c>
      <c r="B70" s="45"/>
      <c r="C70" s="45"/>
      <c r="D70" s="54" t="s">
        <v>45</v>
      </c>
      <c r="E70" s="66">
        <f>SUM(E66:E69)</f>
        <v>9665069</v>
      </c>
      <c r="F70" s="66">
        <f>SUM(F66:F69)</f>
        <v>10228931</v>
      </c>
      <c r="G70" s="54">
        <f>SUM(F70-E70)</f>
        <v>563862</v>
      </c>
      <c r="H70" s="55">
        <f>F70*100/E70</f>
        <v>105.83401939499863</v>
      </c>
      <c r="K70" s="49"/>
      <c r="L70" s="49"/>
      <c r="M70" s="49"/>
      <c r="N70" s="49"/>
    </row>
    <row r="71" spans="1:14" ht="12.75" customHeight="1">
      <c r="A71" s="45"/>
      <c r="B71" s="32"/>
      <c r="C71" s="32"/>
      <c r="D71" s="54"/>
      <c r="E71" s="88"/>
      <c r="F71" s="58"/>
      <c r="G71" s="58"/>
      <c r="H71" s="59"/>
      <c r="K71" s="49"/>
      <c r="L71" s="49"/>
      <c r="M71" s="49"/>
      <c r="N71" s="49"/>
    </row>
    <row r="72" spans="1:14" ht="25.5" customHeight="1">
      <c r="A72" s="31" t="s">
        <v>27</v>
      </c>
      <c r="B72" s="32" t="s">
        <v>125</v>
      </c>
      <c r="C72" s="48" t="s">
        <v>67</v>
      </c>
      <c r="D72" s="63" t="s">
        <v>126</v>
      </c>
      <c r="E72" s="38">
        <v>127000</v>
      </c>
      <c r="F72" s="38">
        <v>155000</v>
      </c>
      <c r="G72" s="58">
        <f>SUM(F72-E72)</f>
        <v>28000</v>
      </c>
      <c r="H72" s="59">
        <f>F72*100/E72</f>
        <v>122.04724409448819</v>
      </c>
      <c r="K72" s="49"/>
      <c r="L72" s="49"/>
      <c r="M72" s="49"/>
      <c r="N72" s="49"/>
    </row>
    <row r="73" spans="1:8" ht="25.5" customHeight="1">
      <c r="A73" s="31" t="s">
        <v>27</v>
      </c>
      <c r="B73" s="32" t="s">
        <v>127</v>
      </c>
      <c r="C73" s="32" t="s">
        <v>67</v>
      </c>
      <c r="D73" s="63" t="s">
        <v>128</v>
      </c>
      <c r="E73" s="38">
        <v>0</v>
      </c>
      <c r="F73" s="38">
        <v>255000</v>
      </c>
      <c r="G73" s="58">
        <f>SUM(F73-E73)</f>
        <v>255000</v>
      </c>
      <c r="H73" s="59"/>
    </row>
    <row r="74" spans="1:8" ht="25.5" customHeight="1">
      <c r="A74" s="31" t="s">
        <v>27</v>
      </c>
      <c r="B74" s="32" t="s">
        <v>129</v>
      </c>
      <c r="C74" s="32" t="s">
        <v>91</v>
      </c>
      <c r="D74" s="56" t="s">
        <v>130</v>
      </c>
      <c r="E74" s="57">
        <v>1650</v>
      </c>
      <c r="F74" s="57">
        <v>500</v>
      </c>
      <c r="G74" s="58">
        <f>SUM(F74-E74)</f>
        <v>-1150</v>
      </c>
      <c r="H74" s="59">
        <f>F74*100/E74</f>
        <v>30.303030303030305</v>
      </c>
    </row>
    <row r="75" spans="1:8" ht="15" customHeight="1">
      <c r="A75" s="45" t="s">
        <v>27</v>
      </c>
      <c r="B75" s="45"/>
      <c r="C75" s="45"/>
      <c r="D75" s="68" t="s">
        <v>45</v>
      </c>
      <c r="E75" s="66">
        <f>SUM(E72:E74)</f>
        <v>128650</v>
      </c>
      <c r="F75" s="66">
        <f>SUM(F72:F74)</f>
        <v>410500</v>
      </c>
      <c r="G75" s="66">
        <f>SUM(G72:G74)</f>
        <v>281850</v>
      </c>
      <c r="H75" s="55">
        <f>F75*100/E75</f>
        <v>319.08278274387874</v>
      </c>
    </row>
    <row r="76" spans="1:8" ht="12.75">
      <c r="A76" s="31"/>
      <c r="B76" s="32"/>
      <c r="C76" s="32"/>
      <c r="D76" s="69"/>
      <c r="E76" s="38"/>
      <c r="F76" s="58"/>
      <c r="G76" s="58"/>
      <c r="H76" s="59"/>
    </row>
    <row r="77" spans="1:8" ht="12.75">
      <c r="A77" s="31" t="s">
        <v>29</v>
      </c>
      <c r="B77" s="48" t="s">
        <v>131</v>
      </c>
      <c r="C77" s="32" t="s">
        <v>43</v>
      </c>
      <c r="D77" s="69" t="s">
        <v>132</v>
      </c>
      <c r="E77" s="38">
        <v>351500</v>
      </c>
      <c r="F77" s="38">
        <v>333000</v>
      </c>
      <c r="G77" s="58">
        <f aca="true" t="shared" si="4" ref="G77:G87">SUM(F77-E77)</f>
        <v>-18500</v>
      </c>
      <c r="H77" s="59">
        <f>F77*100/E77</f>
        <v>94.73684210526316</v>
      </c>
    </row>
    <row r="78" spans="1:8" ht="48.75">
      <c r="A78" s="31" t="s">
        <v>29</v>
      </c>
      <c r="B78" s="48" t="s">
        <v>133</v>
      </c>
      <c r="C78" s="32" t="s">
        <v>43</v>
      </c>
      <c r="D78" s="69" t="s">
        <v>134</v>
      </c>
      <c r="E78" s="38">
        <v>2447000</v>
      </c>
      <c r="F78" s="38">
        <v>2930500</v>
      </c>
      <c r="G78" s="58">
        <f t="shared" si="4"/>
        <v>483500</v>
      </c>
      <c r="H78" s="59">
        <f aca="true" t="shared" si="5" ref="H78:H87">F78*100/E78</f>
        <v>119.75888843481815</v>
      </c>
    </row>
    <row r="79" spans="1:8" ht="29.25" customHeight="1">
      <c r="A79" s="31" t="s">
        <v>29</v>
      </c>
      <c r="B79" s="48" t="s">
        <v>133</v>
      </c>
      <c r="C79" s="32" t="s">
        <v>71</v>
      </c>
      <c r="D79" s="63" t="s">
        <v>135</v>
      </c>
      <c r="E79" s="38">
        <v>14000</v>
      </c>
      <c r="F79" s="38">
        <v>10000</v>
      </c>
      <c r="G79" s="58">
        <f t="shared" si="4"/>
        <v>-4000</v>
      </c>
      <c r="H79" s="59">
        <f>F79*100/E79</f>
        <v>71.42857142857143</v>
      </c>
    </row>
    <row r="80" spans="1:8" ht="38.25" customHeight="1">
      <c r="A80" s="31" t="s">
        <v>29</v>
      </c>
      <c r="B80" s="48" t="s">
        <v>136</v>
      </c>
      <c r="C80" s="32" t="s">
        <v>43</v>
      </c>
      <c r="D80" s="69" t="s">
        <v>137</v>
      </c>
      <c r="E80" s="38">
        <v>6279</v>
      </c>
      <c r="F80" s="38">
        <v>0</v>
      </c>
      <c r="G80" s="58">
        <f t="shared" si="4"/>
        <v>-6279</v>
      </c>
      <c r="H80" s="59">
        <f t="shared" si="5"/>
        <v>0</v>
      </c>
    </row>
    <row r="81" spans="1:8" ht="36" customHeight="1">
      <c r="A81" s="31" t="s">
        <v>29</v>
      </c>
      <c r="B81" s="48" t="s">
        <v>136</v>
      </c>
      <c r="C81" s="32" t="s">
        <v>138</v>
      </c>
      <c r="D81" s="69" t="s">
        <v>139</v>
      </c>
      <c r="E81" s="38">
        <v>5921</v>
      </c>
      <c r="F81" s="38">
        <v>11900</v>
      </c>
      <c r="G81" s="58">
        <f t="shared" si="4"/>
        <v>5979</v>
      </c>
      <c r="H81" s="59">
        <f t="shared" si="5"/>
        <v>200.97956426279345</v>
      </c>
    </row>
    <row r="82" spans="1:8" ht="39" customHeight="1">
      <c r="A82" s="31" t="s">
        <v>29</v>
      </c>
      <c r="B82" s="48" t="s">
        <v>140</v>
      </c>
      <c r="C82" s="32" t="s">
        <v>43</v>
      </c>
      <c r="D82" s="56" t="s">
        <v>141</v>
      </c>
      <c r="E82" s="38">
        <v>59875</v>
      </c>
      <c r="F82" s="38">
        <v>0</v>
      </c>
      <c r="G82" s="58">
        <f t="shared" si="4"/>
        <v>-59875</v>
      </c>
      <c r="H82" s="59">
        <f t="shared" si="5"/>
        <v>0</v>
      </c>
    </row>
    <row r="83" spans="1:8" ht="36.75" customHeight="1">
      <c r="A83" s="31" t="s">
        <v>29</v>
      </c>
      <c r="B83" s="48" t="s">
        <v>140</v>
      </c>
      <c r="C83" s="32" t="s">
        <v>138</v>
      </c>
      <c r="D83" s="56" t="s">
        <v>142</v>
      </c>
      <c r="E83" s="38">
        <v>141572</v>
      </c>
      <c r="F83" s="38">
        <v>61100</v>
      </c>
      <c r="G83" s="58">
        <f t="shared" si="4"/>
        <v>-80472</v>
      </c>
      <c r="H83" s="59">
        <f t="shared" si="5"/>
        <v>43.15825163167858</v>
      </c>
    </row>
    <row r="84" spans="1:8" ht="27" customHeight="1">
      <c r="A84" s="31" t="s">
        <v>29</v>
      </c>
      <c r="B84" s="48" t="s">
        <v>143</v>
      </c>
      <c r="C84" s="32" t="s">
        <v>138</v>
      </c>
      <c r="D84" s="56" t="s">
        <v>144</v>
      </c>
      <c r="E84" s="38">
        <v>0</v>
      </c>
      <c r="F84" s="38">
        <v>59900</v>
      </c>
      <c r="G84" s="58">
        <f t="shared" si="4"/>
        <v>59900</v>
      </c>
      <c r="H84" s="59"/>
    </row>
    <row r="85" spans="1:8" ht="25.5" customHeight="1">
      <c r="A85" s="31" t="s">
        <v>29</v>
      </c>
      <c r="B85" s="48" t="s">
        <v>145</v>
      </c>
      <c r="C85" s="32" t="s">
        <v>138</v>
      </c>
      <c r="D85" s="56" t="s">
        <v>146</v>
      </c>
      <c r="E85" s="38">
        <v>134686</v>
      </c>
      <c r="F85" s="38">
        <v>124400</v>
      </c>
      <c r="G85" s="58">
        <f t="shared" si="4"/>
        <v>-10286</v>
      </c>
      <c r="H85" s="59">
        <f t="shared" si="5"/>
        <v>92.36297759232585</v>
      </c>
    </row>
    <row r="86" spans="1:8" ht="37.5" customHeight="1">
      <c r="A86" s="51" t="s">
        <v>29</v>
      </c>
      <c r="B86" s="48" t="s">
        <v>147</v>
      </c>
      <c r="C86" s="48" t="s">
        <v>43</v>
      </c>
      <c r="D86" s="69" t="s">
        <v>148</v>
      </c>
      <c r="E86" s="57">
        <v>4000</v>
      </c>
      <c r="F86" s="38">
        <v>4000</v>
      </c>
      <c r="G86" s="58">
        <f t="shared" si="4"/>
        <v>0</v>
      </c>
      <c r="H86" s="59">
        <f t="shared" si="5"/>
        <v>100</v>
      </c>
    </row>
    <row r="87" spans="1:8" ht="36.75" customHeight="1">
      <c r="A87" s="26">
        <v>852</v>
      </c>
      <c r="B87" s="60">
        <v>85295</v>
      </c>
      <c r="C87" s="58">
        <v>2030</v>
      </c>
      <c r="D87" s="69" t="s">
        <v>149</v>
      </c>
      <c r="E87" s="57">
        <v>181000</v>
      </c>
      <c r="F87" s="38">
        <v>0</v>
      </c>
      <c r="G87" s="58">
        <f t="shared" si="4"/>
        <v>-181000</v>
      </c>
      <c r="H87" s="59">
        <f t="shared" si="5"/>
        <v>0</v>
      </c>
    </row>
    <row r="88" spans="1:8" ht="14.25" customHeight="1">
      <c r="A88" s="45" t="s">
        <v>29</v>
      </c>
      <c r="B88" s="45"/>
      <c r="C88" s="45"/>
      <c r="D88" s="68" t="s">
        <v>45</v>
      </c>
      <c r="E88" s="66">
        <f>SUM(E77:E87)</f>
        <v>3345833</v>
      </c>
      <c r="F88" s="66">
        <f>SUM(F77:F87)</f>
        <v>3534800</v>
      </c>
      <c r="G88" s="66">
        <f>SUM(G77:G87)</f>
        <v>188967</v>
      </c>
      <c r="H88" s="55">
        <f>F88*100/E88</f>
        <v>105.6478311977914</v>
      </c>
    </row>
    <row r="89" spans="1:8" ht="12.75">
      <c r="A89" s="45"/>
      <c r="B89" s="45"/>
      <c r="C89" s="45"/>
      <c r="D89" s="68"/>
      <c r="E89" s="66"/>
      <c r="F89" s="66"/>
      <c r="G89" s="66"/>
      <c r="H89" s="55"/>
    </row>
    <row r="90" spans="1:8" ht="12.75">
      <c r="A90" s="31" t="s">
        <v>150</v>
      </c>
      <c r="B90" s="32" t="s">
        <v>151</v>
      </c>
      <c r="C90" s="33" t="s">
        <v>152</v>
      </c>
      <c r="D90" s="37" t="s">
        <v>153</v>
      </c>
      <c r="E90" s="60">
        <v>3500</v>
      </c>
      <c r="F90" s="60">
        <v>1000</v>
      </c>
      <c r="G90" s="58">
        <f>SUM(F90-E90)</f>
        <v>-2500</v>
      </c>
      <c r="H90" s="59">
        <f>F90*100/E90</f>
        <v>28.571428571428573</v>
      </c>
    </row>
    <row r="91" spans="1:8" ht="12.75">
      <c r="A91" s="50">
        <v>900</v>
      </c>
      <c r="B91" s="89"/>
      <c r="C91" s="25"/>
      <c r="D91" s="54" t="s">
        <v>45</v>
      </c>
      <c r="E91" s="66">
        <f>SUM(E90)</f>
        <v>3500</v>
      </c>
      <c r="F91" s="66">
        <f>SUM(F90)</f>
        <v>1000</v>
      </c>
      <c r="G91" s="66">
        <f>SUM(G90)</f>
        <v>-2500</v>
      </c>
      <c r="H91" s="55">
        <f>F91*100/E91</f>
        <v>28.571428571428573</v>
      </c>
    </row>
    <row r="92" spans="1:8" ht="12.75">
      <c r="A92" s="50"/>
      <c r="B92" s="89"/>
      <c r="C92" s="25"/>
      <c r="D92" s="25"/>
      <c r="E92" s="66"/>
      <c r="F92" s="66"/>
      <c r="G92" s="66"/>
      <c r="H92" s="55"/>
    </row>
    <row r="93" spans="1:8" ht="12.75">
      <c r="A93" s="31" t="s">
        <v>154</v>
      </c>
      <c r="B93" s="35">
        <v>92109</v>
      </c>
      <c r="C93" s="34">
        <v>6298</v>
      </c>
      <c r="D93" s="34" t="s">
        <v>155</v>
      </c>
      <c r="E93" s="38">
        <v>400000</v>
      </c>
      <c r="F93" s="38">
        <v>210000</v>
      </c>
      <c r="G93" s="34">
        <f>SUM(F93-E93)</f>
        <v>-190000</v>
      </c>
      <c r="H93" s="59">
        <f>F93*100/E93</f>
        <v>52.5</v>
      </c>
    </row>
    <row r="94" spans="1:8" ht="12.75">
      <c r="A94" s="50">
        <v>921</v>
      </c>
      <c r="B94" s="90"/>
      <c r="C94" s="91"/>
      <c r="D94" s="91"/>
      <c r="E94" s="92">
        <f>SUM(E93)</f>
        <v>400000</v>
      </c>
      <c r="F94" s="66">
        <f>SUM(F93)</f>
        <v>210000</v>
      </c>
      <c r="G94" s="54">
        <f>SUM(G93)</f>
        <v>-190000</v>
      </c>
      <c r="H94" s="55">
        <f>F94*100/E94</f>
        <v>52.5</v>
      </c>
    </row>
    <row r="95" spans="1:8" ht="12.75">
      <c r="A95" s="50"/>
      <c r="B95" s="90"/>
      <c r="C95" s="91"/>
      <c r="D95" s="91"/>
      <c r="E95" s="92"/>
      <c r="F95" s="66"/>
      <c r="G95" s="54"/>
      <c r="H95" s="93"/>
    </row>
    <row r="96" spans="1:8" ht="19.5" customHeight="1">
      <c r="A96" s="94"/>
      <c r="B96" s="34">
        <v>92695</v>
      </c>
      <c r="C96" s="34">
        <v>6298</v>
      </c>
      <c r="D96" s="56" t="s">
        <v>156</v>
      </c>
      <c r="E96" s="58">
        <v>0</v>
      </c>
      <c r="F96" s="57">
        <v>204096</v>
      </c>
      <c r="G96" s="58">
        <f>SUM(F96-E96)</f>
        <v>204096</v>
      </c>
      <c r="H96" s="59"/>
    </row>
    <row r="97" spans="1:8" ht="12.75">
      <c r="A97" s="54">
        <v>926</v>
      </c>
      <c r="B97" s="54"/>
      <c r="C97" s="54"/>
      <c r="D97" s="54" t="s">
        <v>45</v>
      </c>
      <c r="E97" s="66">
        <f>SUM(E96:E96)</f>
        <v>0</v>
      </c>
      <c r="F97" s="66">
        <f>SUM(F96:F96)</f>
        <v>204096</v>
      </c>
      <c r="G97" s="66">
        <f>SUM(G96:G96)</f>
        <v>204096</v>
      </c>
      <c r="H97" s="66">
        <f>SUM(H96:H96)</f>
        <v>0</v>
      </c>
    </row>
    <row r="98" spans="1:11" ht="12.75">
      <c r="A98" s="94"/>
      <c r="B98" s="95"/>
      <c r="C98" s="95"/>
      <c r="D98" s="95"/>
      <c r="E98" s="95"/>
      <c r="F98" s="95"/>
      <c r="G98" s="95"/>
      <c r="H98" s="95"/>
      <c r="K98" s="96"/>
    </row>
    <row r="99" spans="1:11" ht="15">
      <c r="A99" s="97"/>
      <c r="B99" s="97"/>
      <c r="C99" s="97"/>
      <c r="D99" s="97" t="s">
        <v>34</v>
      </c>
      <c r="E99" s="98">
        <f>SUM(E8+E10+E13+E20+E23+E29+E32+E64+E70+E75+E88+E91+E94+E97)</f>
        <v>22963998</v>
      </c>
      <c r="F99" s="98">
        <f>SUM(F8+F10+F13+F20+F23+F29+F32+F64+F70+F75+F88+F91+F94+F97)</f>
        <v>24490184</v>
      </c>
      <c r="G99" s="98">
        <f>SUM(G8+G10+G13+G20+G23+G29+G32+G64+G70+G75+G88+G91+G94+G97)</f>
        <v>1526186</v>
      </c>
      <c r="H99" s="99">
        <f>F99*100/E99</f>
        <v>106.64599430813398</v>
      </c>
      <c r="K99" s="100"/>
    </row>
    <row r="100" spans="1:8" ht="12.75">
      <c r="A100" s="49"/>
      <c r="B100" s="49"/>
      <c r="C100" s="49"/>
      <c r="D100" s="49"/>
      <c r="E100" s="49"/>
      <c r="F100" s="49"/>
      <c r="G100" s="49"/>
      <c r="H100" s="49"/>
    </row>
    <row r="102" spans="6:11" ht="12.75">
      <c r="F102" s="101"/>
      <c r="K102" s="101"/>
    </row>
    <row r="108" spans="1:1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2.75">
      <c r="A110" s="49"/>
      <c r="B110" s="49"/>
      <c r="C110" s="49"/>
      <c r="D110" s="49"/>
      <c r="E110" s="49"/>
      <c r="F110" s="49"/>
      <c r="G110" s="102"/>
      <c r="H110" s="49"/>
      <c r="I110" s="49"/>
      <c r="J110" s="49"/>
      <c r="K110" s="49"/>
    </row>
    <row r="111" spans="1:1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9.5">
      <c r="A112" s="22"/>
      <c r="B112" s="80"/>
      <c r="C112" s="49"/>
      <c r="D112" s="49"/>
      <c r="E112" s="49"/>
      <c r="F112" s="49"/>
      <c r="G112" s="49"/>
      <c r="H112" s="103"/>
      <c r="I112" s="49"/>
      <c r="J112" s="49"/>
      <c r="K112" s="49"/>
    </row>
    <row r="113" spans="1:11" ht="19.5">
      <c r="A113" s="1"/>
      <c r="B113" s="80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7.25">
      <c r="A114" s="104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2.75">
      <c r="A116" s="103"/>
      <c r="B116" s="103"/>
      <c r="C116" s="103"/>
      <c r="D116" s="105"/>
      <c r="E116" s="103"/>
      <c r="F116" s="106"/>
      <c r="G116" s="107"/>
      <c r="H116" s="108"/>
      <c r="I116" s="49"/>
      <c r="J116" s="49"/>
      <c r="K116" s="49"/>
    </row>
    <row r="117" spans="1:11" ht="12.75">
      <c r="A117" s="109"/>
      <c r="B117" s="110"/>
      <c r="C117" s="111"/>
      <c r="D117" s="80"/>
      <c r="E117" s="112"/>
      <c r="F117" s="113"/>
      <c r="G117" s="49"/>
      <c r="H117" s="114"/>
      <c r="I117" s="49"/>
      <c r="J117" s="49"/>
      <c r="K117" s="49"/>
    </row>
    <row r="118" spans="1:11" ht="12.75">
      <c r="A118" s="109"/>
      <c r="B118" s="110"/>
      <c r="C118" s="110"/>
      <c r="D118" s="115"/>
      <c r="E118" s="83"/>
      <c r="F118" s="112"/>
      <c r="G118" s="49"/>
      <c r="H118" s="114"/>
      <c r="I118" s="49"/>
      <c r="J118" s="49"/>
      <c r="K118" s="49"/>
    </row>
    <row r="119" spans="1:11" ht="12.75">
      <c r="A119" s="109"/>
      <c r="B119" s="110"/>
      <c r="C119" s="110"/>
      <c r="D119" s="116"/>
      <c r="E119" s="117"/>
      <c r="F119" s="117"/>
      <c r="G119" s="117"/>
      <c r="H119" s="117"/>
      <c r="I119" s="49"/>
      <c r="J119" s="49"/>
      <c r="K119" s="49"/>
    </row>
    <row r="120" spans="1:11" ht="12.75">
      <c r="A120" s="109"/>
      <c r="B120" s="110"/>
      <c r="C120" s="110"/>
      <c r="D120" s="115"/>
      <c r="E120" s="83"/>
      <c r="F120" s="83"/>
      <c r="G120" s="49"/>
      <c r="H120" s="114"/>
      <c r="I120" s="49"/>
      <c r="J120" s="49"/>
      <c r="K120" s="49"/>
    </row>
    <row r="121" spans="1:11" ht="12.75">
      <c r="A121" s="118"/>
      <c r="B121" s="118"/>
      <c r="C121" s="118"/>
      <c r="D121" s="116"/>
      <c r="E121" s="117"/>
      <c r="F121" s="117"/>
      <c r="G121" s="117"/>
      <c r="H121" s="119"/>
      <c r="I121" s="49"/>
      <c r="J121" s="49"/>
      <c r="K121" s="49"/>
    </row>
    <row r="122" spans="1:11" ht="12.75">
      <c r="A122" s="118"/>
      <c r="B122" s="120"/>
      <c r="C122" s="120"/>
      <c r="D122" s="121"/>
      <c r="E122" s="117"/>
      <c r="F122" s="117"/>
      <c r="G122" s="122"/>
      <c r="H122" s="119"/>
      <c r="I122" s="49"/>
      <c r="J122" s="49"/>
      <c r="K122" s="49"/>
    </row>
    <row r="123" spans="1:11" ht="12.75">
      <c r="A123" s="123"/>
      <c r="B123" s="123"/>
      <c r="C123" s="124"/>
      <c r="D123" s="80"/>
      <c r="E123" s="49"/>
      <c r="F123" s="125"/>
      <c r="G123" s="80"/>
      <c r="H123" s="114"/>
      <c r="I123" s="49"/>
      <c r="J123" s="49"/>
      <c r="K123" s="49"/>
    </row>
    <row r="124" spans="1:11" ht="12.75">
      <c r="A124" s="126"/>
      <c r="B124" s="49"/>
      <c r="C124" s="113"/>
      <c r="D124" s="122"/>
      <c r="E124" s="117"/>
      <c r="F124" s="117"/>
      <c r="G124" s="117"/>
      <c r="H124" s="119"/>
      <c r="I124" s="49"/>
      <c r="J124" s="49"/>
      <c r="K124" s="49"/>
    </row>
    <row r="125" spans="1:11" ht="12.75">
      <c r="A125" s="118"/>
      <c r="B125" s="127"/>
      <c r="C125" s="127"/>
      <c r="D125" s="121"/>
      <c r="E125" s="128"/>
      <c r="F125" s="128"/>
      <c r="G125" s="122"/>
      <c r="H125" s="119"/>
      <c r="I125" s="49"/>
      <c r="J125" s="49"/>
      <c r="K125" s="49"/>
    </row>
    <row r="126" spans="1:11" ht="12.75">
      <c r="A126" s="109"/>
      <c r="B126" s="110"/>
      <c r="C126" s="110"/>
      <c r="D126" s="129"/>
      <c r="E126" s="83"/>
      <c r="F126" s="83"/>
      <c r="G126" s="49"/>
      <c r="H126" s="114"/>
      <c r="I126" s="49"/>
      <c r="J126" s="49"/>
      <c r="K126" s="49"/>
    </row>
    <row r="127" spans="1:11" ht="12.75">
      <c r="A127" s="109"/>
      <c r="B127" s="123"/>
      <c r="C127" s="123"/>
      <c r="D127" s="115"/>
      <c r="E127" s="112"/>
      <c r="F127" s="112"/>
      <c r="G127" s="49"/>
      <c r="H127" s="114"/>
      <c r="I127" s="49"/>
      <c r="J127" s="49"/>
      <c r="K127" s="49"/>
    </row>
    <row r="128" spans="1:11" ht="12.75">
      <c r="A128" s="109"/>
      <c r="B128" s="110"/>
      <c r="C128" s="123"/>
      <c r="D128" s="115"/>
      <c r="E128" s="130"/>
      <c r="F128" s="130"/>
      <c r="G128" s="49"/>
      <c r="H128" s="114"/>
      <c r="I128" s="49"/>
      <c r="J128" s="49"/>
      <c r="K128" s="49"/>
    </row>
    <row r="129" spans="1:11" ht="12.75">
      <c r="A129" s="109"/>
      <c r="B129" s="110"/>
      <c r="C129" s="123"/>
      <c r="D129" s="115"/>
      <c r="E129" s="130"/>
      <c r="F129" s="130"/>
      <c r="G129" s="49"/>
      <c r="H129" s="114"/>
      <c r="I129" s="49"/>
      <c r="J129" s="49"/>
      <c r="K129" s="49"/>
    </row>
    <row r="130" spans="1:11" ht="12.75">
      <c r="A130" s="131"/>
      <c r="B130" s="110"/>
      <c r="C130" s="132"/>
      <c r="D130" s="133"/>
      <c r="E130" s="83"/>
      <c r="F130" s="125"/>
      <c r="G130" s="49"/>
      <c r="H130" s="114"/>
      <c r="I130" s="49"/>
      <c r="J130" s="49"/>
      <c r="K130" s="49"/>
    </row>
    <row r="131" spans="1:11" ht="12.75">
      <c r="A131" s="118"/>
      <c r="B131" s="118"/>
      <c r="C131" s="118"/>
      <c r="D131" s="116"/>
      <c r="E131" s="117"/>
      <c r="F131" s="117"/>
      <c r="G131" s="117"/>
      <c r="H131" s="119"/>
      <c r="I131" s="49"/>
      <c r="J131" s="49"/>
      <c r="K131" s="49"/>
    </row>
    <row r="132" spans="1:11" ht="12.75">
      <c r="A132" s="118"/>
      <c r="B132" s="118"/>
      <c r="C132" s="118"/>
      <c r="D132" s="116"/>
      <c r="E132" s="117"/>
      <c r="F132" s="117"/>
      <c r="G132" s="122"/>
      <c r="H132" s="119"/>
      <c r="I132" s="49"/>
      <c r="J132" s="49"/>
      <c r="K132" s="49"/>
    </row>
    <row r="133" spans="1:11" ht="12.75">
      <c r="A133" s="109"/>
      <c r="B133" s="110"/>
      <c r="C133" s="110"/>
      <c r="D133" s="129"/>
      <c r="E133" s="83"/>
      <c r="F133" s="83"/>
      <c r="G133" s="49"/>
      <c r="H133" s="114"/>
      <c r="I133" s="49"/>
      <c r="J133" s="49"/>
      <c r="K133" s="49"/>
    </row>
    <row r="134" spans="1:11" ht="12.75">
      <c r="A134" s="118"/>
      <c r="B134" s="118"/>
      <c r="C134" s="118"/>
      <c r="D134" s="116"/>
      <c r="E134" s="117"/>
      <c r="F134" s="117"/>
      <c r="G134" s="117"/>
      <c r="H134" s="134"/>
      <c r="I134" s="49"/>
      <c r="J134" s="49"/>
      <c r="K134" s="49"/>
    </row>
    <row r="135" spans="1:11" ht="12.75">
      <c r="A135" s="109"/>
      <c r="B135" s="110"/>
      <c r="C135" s="110"/>
      <c r="D135" s="129"/>
      <c r="E135" s="83"/>
      <c r="F135" s="83"/>
      <c r="G135" s="49"/>
      <c r="H135" s="114"/>
      <c r="I135" s="49"/>
      <c r="J135" s="49"/>
      <c r="K135" s="49"/>
    </row>
    <row r="136" spans="1:11" ht="12.75">
      <c r="A136" s="127"/>
      <c r="B136" s="123"/>
      <c r="C136" s="123"/>
      <c r="D136" s="133"/>
      <c r="E136" s="83"/>
      <c r="F136" s="83"/>
      <c r="G136" s="49"/>
      <c r="H136" s="135"/>
      <c r="I136" s="49"/>
      <c r="J136" s="49"/>
      <c r="K136" s="49"/>
    </row>
    <row r="137" spans="1:11" ht="12.75">
      <c r="A137" s="109"/>
      <c r="B137" s="110"/>
      <c r="C137" s="110"/>
      <c r="D137" s="133"/>
      <c r="E137" s="83"/>
      <c r="F137" s="83"/>
      <c r="G137" s="49"/>
      <c r="H137" s="135"/>
      <c r="I137" s="49"/>
      <c r="J137" s="49"/>
      <c r="K137" s="49"/>
    </row>
    <row r="138" spans="1:11" ht="12.75">
      <c r="A138" s="109"/>
      <c r="B138" s="110"/>
      <c r="C138" s="110"/>
      <c r="D138" s="129"/>
      <c r="E138" s="83"/>
      <c r="F138" s="83"/>
      <c r="G138" s="49"/>
      <c r="H138" s="114"/>
      <c r="I138" s="49"/>
      <c r="J138" s="49"/>
      <c r="K138" s="49"/>
    </row>
    <row r="139" spans="1:11" ht="12.75">
      <c r="A139" s="109"/>
      <c r="B139" s="110"/>
      <c r="C139" s="110"/>
      <c r="D139" s="129"/>
      <c r="E139" s="83"/>
      <c r="F139" s="83"/>
      <c r="G139" s="49"/>
      <c r="H139" s="114"/>
      <c r="I139" s="49"/>
      <c r="J139" s="49"/>
      <c r="K139" s="49"/>
    </row>
    <row r="140" spans="1:11" ht="12.75">
      <c r="A140" s="109"/>
      <c r="B140" s="110"/>
      <c r="C140" s="110"/>
      <c r="D140" s="129"/>
      <c r="E140" s="83"/>
      <c r="F140" s="83"/>
      <c r="G140" s="49"/>
      <c r="H140" s="114"/>
      <c r="I140" s="49"/>
      <c r="J140" s="49"/>
      <c r="K140" s="49"/>
    </row>
    <row r="141" spans="1:11" ht="12.75">
      <c r="A141" s="118"/>
      <c r="B141" s="118"/>
      <c r="C141" s="118"/>
      <c r="D141" s="136"/>
      <c r="E141" s="117"/>
      <c r="F141" s="117"/>
      <c r="G141" s="117"/>
      <c r="H141" s="119"/>
      <c r="I141" s="49"/>
      <c r="J141" s="49"/>
      <c r="K141" s="49"/>
    </row>
    <row r="142" spans="1:11" ht="12.75">
      <c r="A142" s="109"/>
      <c r="B142" s="110"/>
      <c r="C142" s="110"/>
      <c r="D142" s="129"/>
      <c r="E142" s="49"/>
      <c r="F142" s="49"/>
      <c r="G142" s="49"/>
      <c r="H142" s="114"/>
      <c r="I142" s="49"/>
      <c r="J142" s="49"/>
      <c r="K142" s="49"/>
    </row>
    <row r="143" spans="1:11" ht="12.75">
      <c r="A143" s="123"/>
      <c r="B143" s="123"/>
      <c r="C143" s="123"/>
      <c r="D143" s="80"/>
      <c r="E143" s="83"/>
      <c r="F143" s="130"/>
      <c r="G143" s="49"/>
      <c r="H143" s="114"/>
      <c r="I143" s="49"/>
      <c r="J143" s="49"/>
      <c r="K143" s="49"/>
    </row>
    <row r="144" spans="1:11" ht="12.75">
      <c r="A144" s="123"/>
      <c r="B144" s="123"/>
      <c r="C144" s="123"/>
      <c r="D144" s="80"/>
      <c r="E144" s="83"/>
      <c r="F144" s="130"/>
      <c r="G144" s="49"/>
      <c r="H144" s="114"/>
      <c r="I144" s="49"/>
      <c r="J144" s="49"/>
      <c r="K144" s="49"/>
    </row>
    <row r="145" spans="1:11" ht="12.75">
      <c r="A145" s="118"/>
      <c r="B145" s="118"/>
      <c r="C145" s="118"/>
      <c r="D145" s="122"/>
      <c r="E145" s="117"/>
      <c r="F145" s="117"/>
      <c r="G145" s="122"/>
      <c r="H145" s="119"/>
      <c r="I145" s="49"/>
      <c r="J145" s="49"/>
      <c r="K145" s="49"/>
    </row>
    <row r="146" spans="1:11" ht="12.75">
      <c r="A146" s="118"/>
      <c r="B146" s="118"/>
      <c r="C146" s="118"/>
      <c r="D146" s="122"/>
      <c r="E146" s="117"/>
      <c r="F146" s="117"/>
      <c r="G146" s="122"/>
      <c r="H146" s="119"/>
      <c r="I146" s="49"/>
      <c r="J146" s="49"/>
      <c r="K146" s="49"/>
    </row>
    <row r="147" spans="1:11" ht="12.75">
      <c r="A147" s="109"/>
      <c r="B147" s="110"/>
      <c r="C147" s="110"/>
      <c r="D147" s="137"/>
      <c r="E147" s="138"/>
      <c r="F147" s="49"/>
      <c r="G147" s="49"/>
      <c r="H147" s="114"/>
      <c r="I147" s="49"/>
      <c r="J147" s="49"/>
      <c r="K147" s="49"/>
    </row>
    <row r="148" spans="1:11" ht="12.75">
      <c r="A148" s="109"/>
      <c r="B148" s="110"/>
      <c r="C148" s="110"/>
      <c r="D148" s="129"/>
      <c r="E148" s="83"/>
      <c r="F148" s="83"/>
      <c r="G148" s="49"/>
      <c r="H148" s="114"/>
      <c r="I148" s="49"/>
      <c r="J148" s="49"/>
      <c r="K148" s="49"/>
    </row>
    <row r="149" spans="1:11" ht="12.75">
      <c r="A149" s="139"/>
      <c r="B149" s="140"/>
      <c r="C149" s="140"/>
      <c r="D149" s="77"/>
      <c r="E149" s="141"/>
      <c r="F149" s="141"/>
      <c r="G149" s="142"/>
      <c r="H149" s="143"/>
      <c r="I149" s="49"/>
      <c r="J149" s="49"/>
      <c r="K149" s="49"/>
    </row>
    <row r="150" spans="1:11" ht="12.75">
      <c r="A150" s="109"/>
      <c r="B150" s="110"/>
      <c r="C150" s="110"/>
      <c r="D150" s="129"/>
      <c r="E150" s="80"/>
      <c r="F150" s="80"/>
      <c r="G150" s="49"/>
      <c r="H150" s="114"/>
      <c r="I150" s="49"/>
      <c r="J150" s="49"/>
      <c r="K150" s="49"/>
    </row>
    <row r="151" spans="1:11" ht="12.75">
      <c r="A151" s="109"/>
      <c r="B151" s="110"/>
      <c r="C151" s="110"/>
      <c r="D151" s="129"/>
      <c r="E151" s="83"/>
      <c r="F151" s="83"/>
      <c r="G151" s="49"/>
      <c r="H151" s="114"/>
      <c r="I151" s="49"/>
      <c r="J151" s="49"/>
      <c r="K151" s="49"/>
    </row>
    <row r="152" spans="1:11" ht="12.75">
      <c r="A152" s="109"/>
      <c r="B152" s="110"/>
      <c r="C152" s="110"/>
      <c r="D152" s="129"/>
      <c r="E152" s="80"/>
      <c r="F152" s="80"/>
      <c r="G152" s="49"/>
      <c r="H152" s="114"/>
      <c r="I152" s="49"/>
      <c r="J152" s="49"/>
      <c r="K152" s="49"/>
    </row>
    <row r="153" spans="1:11" ht="12.75">
      <c r="A153" s="109"/>
      <c r="B153" s="110"/>
      <c r="C153" s="110"/>
      <c r="D153" s="129"/>
      <c r="E153" s="80"/>
      <c r="F153" s="80"/>
      <c r="G153" s="49"/>
      <c r="H153" s="114"/>
      <c r="I153" s="49"/>
      <c r="J153" s="49"/>
      <c r="K153" s="49"/>
    </row>
    <row r="154" spans="1:11" ht="12.75">
      <c r="A154" s="109"/>
      <c r="B154" s="110"/>
      <c r="C154" s="110"/>
      <c r="D154" s="129"/>
      <c r="E154" s="80"/>
      <c r="F154" s="80"/>
      <c r="G154" s="49"/>
      <c r="H154" s="114"/>
      <c r="I154" s="49"/>
      <c r="J154" s="49"/>
      <c r="K154" s="49"/>
    </row>
    <row r="155" spans="1:11" ht="12.75">
      <c r="A155" s="109"/>
      <c r="B155" s="110"/>
      <c r="C155" s="110"/>
      <c r="D155" s="129"/>
      <c r="E155" s="80"/>
      <c r="F155" s="80"/>
      <c r="G155" s="49"/>
      <c r="H155" s="114"/>
      <c r="I155" s="49"/>
      <c r="J155" s="49"/>
      <c r="K155" s="49"/>
    </row>
    <row r="156" spans="1:11" ht="12.75">
      <c r="A156" s="109"/>
      <c r="B156" s="110"/>
      <c r="C156" s="110"/>
      <c r="D156" s="129"/>
      <c r="E156" s="49"/>
      <c r="F156" s="49"/>
      <c r="G156" s="49"/>
      <c r="H156" s="114"/>
      <c r="I156" s="49"/>
      <c r="J156" s="49"/>
      <c r="K156" s="49"/>
    </row>
    <row r="157" spans="1:11" ht="12.75">
      <c r="A157" s="127"/>
      <c r="B157" s="140"/>
      <c r="C157" s="139"/>
      <c r="D157" s="77"/>
      <c r="E157" s="77"/>
      <c r="F157" s="77"/>
      <c r="G157" s="77"/>
      <c r="H157" s="143"/>
      <c r="I157" s="49"/>
      <c r="J157" s="49"/>
      <c r="K157" s="49"/>
    </row>
    <row r="158" spans="1:11" ht="12.75">
      <c r="A158" s="109"/>
      <c r="B158" s="110"/>
      <c r="C158" s="110"/>
      <c r="D158" s="129"/>
      <c r="E158" s="49"/>
      <c r="F158" s="49"/>
      <c r="G158" s="49"/>
      <c r="H158" s="114"/>
      <c r="I158" s="49"/>
      <c r="J158" s="49"/>
      <c r="K158" s="49"/>
    </row>
    <row r="159" spans="1:11" ht="12.75">
      <c r="A159" s="109"/>
      <c r="B159" s="110"/>
      <c r="C159" s="110"/>
      <c r="D159" s="129"/>
      <c r="E159" s="49"/>
      <c r="F159" s="49"/>
      <c r="G159" s="49"/>
      <c r="H159" s="114"/>
      <c r="I159" s="49"/>
      <c r="J159" s="49"/>
      <c r="K159" s="49"/>
    </row>
    <row r="160" spans="1:11" ht="12.75">
      <c r="A160" s="109"/>
      <c r="B160" s="110"/>
      <c r="C160" s="110"/>
      <c r="D160" s="129"/>
      <c r="E160" s="82"/>
      <c r="F160" s="82"/>
      <c r="G160" s="49"/>
      <c r="H160" s="114"/>
      <c r="I160" s="49"/>
      <c r="J160" s="49"/>
      <c r="K160" s="49"/>
    </row>
    <row r="161" spans="1:11" ht="12.75">
      <c r="A161" s="109"/>
      <c r="B161" s="110"/>
      <c r="C161" s="110"/>
      <c r="D161" s="129"/>
      <c r="E161" s="80"/>
      <c r="F161" s="80"/>
      <c r="G161" s="49"/>
      <c r="H161" s="114"/>
      <c r="I161" s="49"/>
      <c r="J161" s="49"/>
      <c r="K161" s="49"/>
    </row>
    <row r="162" spans="1:11" ht="12.75">
      <c r="A162" s="109"/>
      <c r="B162" s="110"/>
      <c r="C162" s="110"/>
      <c r="D162" s="129"/>
      <c r="E162" s="144"/>
      <c r="F162" s="144"/>
      <c r="G162" s="49"/>
      <c r="H162" s="114"/>
      <c r="I162" s="49"/>
      <c r="J162" s="49"/>
      <c r="K162" s="49"/>
    </row>
    <row r="163" spans="1:11" ht="12.75">
      <c r="A163" s="109"/>
      <c r="B163" s="123"/>
      <c r="C163" s="123"/>
      <c r="D163" s="129"/>
      <c r="E163" s="144"/>
      <c r="F163" s="144"/>
      <c r="G163" s="49"/>
      <c r="H163" s="114"/>
      <c r="I163" s="49"/>
      <c r="J163" s="49"/>
      <c r="K163" s="49"/>
    </row>
    <row r="164" spans="1:11" ht="12.75">
      <c r="A164" s="109"/>
      <c r="B164" s="123"/>
      <c r="C164" s="123"/>
      <c r="D164" s="129"/>
      <c r="E164" s="144"/>
      <c r="F164" s="144"/>
      <c r="G164" s="49"/>
      <c r="H164" s="114"/>
      <c r="I164" s="49"/>
      <c r="J164" s="49"/>
      <c r="K164" s="49"/>
    </row>
    <row r="165" spans="1:11" ht="12.75">
      <c r="A165" s="109"/>
      <c r="B165" s="123"/>
      <c r="C165" s="123"/>
      <c r="D165" s="129"/>
      <c r="E165" s="144"/>
      <c r="F165" s="144"/>
      <c r="G165" s="49"/>
      <c r="H165" s="114"/>
      <c r="I165" s="49"/>
      <c r="J165" s="49"/>
      <c r="K165" s="49"/>
    </row>
    <row r="166" spans="1:11" ht="12.75">
      <c r="A166" s="109"/>
      <c r="B166" s="123"/>
      <c r="C166" s="123"/>
      <c r="D166" s="129"/>
      <c r="E166" s="144"/>
      <c r="F166" s="144"/>
      <c r="G166" s="49"/>
      <c r="H166" s="114"/>
      <c r="I166" s="49"/>
      <c r="J166" s="49"/>
      <c r="K166" s="49"/>
    </row>
    <row r="167" spans="1:11" ht="12.75">
      <c r="A167" s="109"/>
      <c r="B167" s="123"/>
      <c r="C167" s="123"/>
      <c r="D167" s="129"/>
      <c r="E167" s="144"/>
      <c r="F167" s="144"/>
      <c r="G167" s="49"/>
      <c r="H167" s="114"/>
      <c r="I167" s="49"/>
      <c r="J167" s="49"/>
      <c r="K167" s="49"/>
    </row>
    <row r="168" spans="1:11" ht="12.75">
      <c r="A168" s="127"/>
      <c r="B168" s="140"/>
      <c r="C168" s="139"/>
      <c r="D168" s="77"/>
      <c r="E168" s="141"/>
      <c r="F168" s="141"/>
      <c r="G168" s="77"/>
      <c r="H168" s="143"/>
      <c r="I168" s="49"/>
      <c r="J168" s="49"/>
      <c r="K168" s="49"/>
    </row>
    <row r="169" spans="1:11" ht="12.75">
      <c r="A169" s="109"/>
      <c r="B169" s="110"/>
      <c r="C169" s="110"/>
      <c r="D169" s="129"/>
      <c r="E169" s="83"/>
      <c r="F169" s="83"/>
      <c r="G169" s="49"/>
      <c r="H169" s="114"/>
      <c r="I169" s="49"/>
      <c r="J169" s="49"/>
      <c r="K169" s="49"/>
    </row>
    <row r="170" spans="1:11" ht="12.75">
      <c r="A170" s="127"/>
      <c r="B170" s="123"/>
      <c r="C170" s="123"/>
      <c r="D170" s="137"/>
      <c r="E170" s="83"/>
      <c r="F170" s="83"/>
      <c r="G170" s="49"/>
      <c r="H170" s="114"/>
      <c r="I170" s="49"/>
      <c r="J170" s="49"/>
      <c r="K170" s="49"/>
    </row>
    <row r="171" spans="1:11" ht="12.75">
      <c r="A171" s="109"/>
      <c r="B171" s="110"/>
      <c r="C171" s="123"/>
      <c r="D171" s="137"/>
      <c r="E171" s="130"/>
      <c r="F171" s="130"/>
      <c r="G171" s="49"/>
      <c r="H171" s="114"/>
      <c r="I171" s="49"/>
      <c r="J171" s="49"/>
      <c r="K171" s="49"/>
    </row>
    <row r="172" spans="1:11" ht="12.75">
      <c r="A172" s="109"/>
      <c r="B172" s="110"/>
      <c r="C172" s="110"/>
      <c r="D172" s="129"/>
      <c r="E172" s="83"/>
      <c r="F172" s="83"/>
      <c r="G172" s="49"/>
      <c r="H172" s="114"/>
      <c r="I172" s="49"/>
      <c r="J172" s="49"/>
      <c r="K172" s="49"/>
    </row>
    <row r="173" spans="1:11" ht="12.75">
      <c r="A173" s="127"/>
      <c r="B173" s="140"/>
      <c r="C173" s="123"/>
      <c r="D173" s="77"/>
      <c r="E173" s="141"/>
      <c r="F173" s="141"/>
      <c r="G173" s="49"/>
      <c r="H173" s="114"/>
      <c r="I173" s="49"/>
      <c r="J173" s="49"/>
      <c r="K173" s="49"/>
    </row>
    <row r="174" spans="1:11" ht="12.75">
      <c r="A174" s="109"/>
      <c r="B174" s="110"/>
      <c r="C174" s="110"/>
      <c r="D174" s="129"/>
      <c r="E174" s="80"/>
      <c r="F174" s="80"/>
      <c r="G174" s="49"/>
      <c r="H174" s="114"/>
      <c r="I174" s="49"/>
      <c r="J174" s="49"/>
      <c r="K174" s="49"/>
    </row>
    <row r="175" spans="1:11" ht="12.75">
      <c r="A175" s="127"/>
      <c r="B175" s="123"/>
      <c r="C175" s="110"/>
      <c r="D175" s="137"/>
      <c r="E175" s="80"/>
      <c r="F175" s="80"/>
      <c r="G175" s="49"/>
      <c r="H175" s="114"/>
      <c r="I175" s="49"/>
      <c r="J175" s="49"/>
      <c r="K175" s="49"/>
    </row>
    <row r="176" spans="1:11" ht="12.75">
      <c r="A176" s="127"/>
      <c r="B176" s="140"/>
      <c r="C176" s="123"/>
      <c r="D176" s="77"/>
      <c r="E176" s="141"/>
      <c r="F176" s="141"/>
      <c r="G176" s="77"/>
      <c r="H176" s="143"/>
      <c r="I176" s="49"/>
      <c r="J176" s="49"/>
      <c r="K176" s="49"/>
    </row>
    <row r="177" spans="1:11" ht="12.75">
      <c r="A177" s="118"/>
      <c r="B177" s="118"/>
      <c r="C177" s="118"/>
      <c r="D177" s="122"/>
      <c r="E177" s="117"/>
      <c r="F177" s="117"/>
      <c r="G177" s="122"/>
      <c r="H177" s="119"/>
      <c r="I177" s="49"/>
      <c r="J177" s="49"/>
      <c r="K177" s="49"/>
    </row>
    <row r="178" spans="1:11" ht="12.75">
      <c r="A178" s="112"/>
      <c r="B178" s="112"/>
      <c r="C178" s="80"/>
      <c r="D178" s="80"/>
      <c r="E178" s="80"/>
      <c r="F178" s="49"/>
      <c r="G178" s="49"/>
      <c r="H178" s="114"/>
      <c r="I178" s="49"/>
      <c r="J178" s="49"/>
      <c r="K178" s="49"/>
    </row>
    <row r="179" spans="1:11" ht="12.75">
      <c r="A179" s="109"/>
      <c r="B179" s="110"/>
      <c r="C179" s="110"/>
      <c r="D179" s="129"/>
      <c r="E179" s="80"/>
      <c r="F179" s="80"/>
      <c r="G179" s="49"/>
      <c r="H179" s="114"/>
      <c r="I179" s="49"/>
      <c r="J179" s="49"/>
      <c r="K179" s="49"/>
    </row>
    <row r="180" spans="1:11" ht="12.75">
      <c r="A180" s="109"/>
      <c r="B180" s="110"/>
      <c r="C180" s="110"/>
      <c r="D180" s="129"/>
      <c r="E180" s="80"/>
      <c r="F180" s="80"/>
      <c r="G180" s="49"/>
      <c r="H180" s="114"/>
      <c r="I180" s="49"/>
      <c r="J180" s="49"/>
      <c r="K180" s="49"/>
    </row>
    <row r="181" spans="1:11" ht="12.75">
      <c r="A181" s="109"/>
      <c r="B181" s="110"/>
      <c r="C181" s="110"/>
      <c r="D181" s="129"/>
      <c r="E181" s="49"/>
      <c r="F181" s="49"/>
      <c r="G181" s="49"/>
      <c r="H181" s="114"/>
      <c r="I181" s="49"/>
      <c r="J181" s="49"/>
      <c r="K181" s="49"/>
    </row>
    <row r="182" spans="1:11" ht="12.75">
      <c r="A182" s="109"/>
      <c r="B182" s="110"/>
      <c r="C182" s="110"/>
      <c r="D182" s="129"/>
      <c r="E182" s="83"/>
      <c r="F182" s="83"/>
      <c r="G182" s="49"/>
      <c r="H182" s="114"/>
      <c r="I182" s="49"/>
      <c r="J182" s="49"/>
      <c r="K182" s="49"/>
    </row>
    <row r="183" spans="1:11" ht="12.75">
      <c r="A183" s="118"/>
      <c r="B183" s="118"/>
      <c r="C183" s="118"/>
      <c r="D183" s="122"/>
      <c r="E183" s="117"/>
      <c r="F183" s="117"/>
      <c r="G183" s="122"/>
      <c r="H183" s="119"/>
      <c r="I183" s="49"/>
      <c r="J183" s="49"/>
      <c r="K183" s="49"/>
    </row>
    <row r="184" spans="1:11" ht="12.75">
      <c r="A184" s="118"/>
      <c r="B184" s="110"/>
      <c r="C184" s="110"/>
      <c r="D184" s="122"/>
      <c r="E184" s="145"/>
      <c r="F184" s="49"/>
      <c r="G184" s="49"/>
      <c r="H184" s="114"/>
      <c r="I184" s="49"/>
      <c r="J184" s="49"/>
      <c r="K184" s="49"/>
    </row>
    <row r="185" spans="1:11" ht="12.75">
      <c r="A185" s="109"/>
      <c r="B185" s="110"/>
      <c r="C185" s="123"/>
      <c r="D185" s="133"/>
      <c r="E185" s="130"/>
      <c r="F185" s="130"/>
      <c r="G185" s="49"/>
      <c r="H185" s="114"/>
      <c r="I185" s="49"/>
      <c r="J185" s="49"/>
      <c r="K185" s="49"/>
    </row>
    <row r="186" spans="1:11" ht="12.75">
      <c r="A186" s="109"/>
      <c r="B186" s="110"/>
      <c r="C186" s="123"/>
      <c r="D186" s="133"/>
      <c r="E186" s="130"/>
      <c r="F186" s="130"/>
      <c r="G186" s="49"/>
      <c r="H186" s="114"/>
      <c r="I186" s="49"/>
      <c r="J186" s="49"/>
      <c r="K186" s="49"/>
    </row>
    <row r="187" spans="1:11" ht="12.75">
      <c r="A187" s="109"/>
      <c r="B187" s="110"/>
      <c r="C187" s="110"/>
      <c r="D187" s="133"/>
      <c r="E187" s="130"/>
      <c r="F187" s="130"/>
      <c r="G187" s="49"/>
      <c r="H187" s="114"/>
      <c r="I187" s="49"/>
      <c r="J187" s="49"/>
      <c r="K187" s="49"/>
    </row>
    <row r="188" spans="1:11" ht="12.75">
      <c r="A188" s="109"/>
      <c r="B188" s="110"/>
      <c r="C188" s="110"/>
      <c r="D188" s="129"/>
      <c r="E188" s="83"/>
      <c r="F188" s="83"/>
      <c r="G188" s="49"/>
      <c r="H188" s="114"/>
      <c r="I188" s="49"/>
      <c r="J188" s="49"/>
      <c r="K188" s="49"/>
    </row>
    <row r="189" spans="1:11" ht="12.75">
      <c r="A189" s="118"/>
      <c r="B189" s="118"/>
      <c r="C189" s="118"/>
      <c r="D189" s="136"/>
      <c r="E189" s="117"/>
      <c r="F189" s="117"/>
      <c r="G189" s="117"/>
      <c r="H189" s="119"/>
      <c r="I189" s="49"/>
      <c r="J189" s="49"/>
      <c r="K189" s="49"/>
    </row>
    <row r="190" spans="1:11" ht="12.75">
      <c r="A190" s="109"/>
      <c r="B190" s="110"/>
      <c r="C190" s="110"/>
      <c r="D190" s="137"/>
      <c r="E190" s="130"/>
      <c r="F190" s="80"/>
      <c r="G190" s="49"/>
      <c r="H190" s="114"/>
      <c r="I190" s="49"/>
      <c r="J190" s="49"/>
      <c r="K190" s="49"/>
    </row>
    <row r="191" spans="1:11" ht="12.75">
      <c r="A191" s="109"/>
      <c r="B191" s="110"/>
      <c r="C191" s="110"/>
      <c r="D191" s="137"/>
      <c r="E191" s="130"/>
      <c r="F191" s="83"/>
      <c r="G191" s="49"/>
      <c r="H191" s="114"/>
      <c r="I191" s="49"/>
      <c r="J191" s="49"/>
      <c r="K191" s="49"/>
    </row>
    <row r="192" spans="1:11" ht="12.75">
      <c r="A192" s="118"/>
      <c r="B192" s="118"/>
      <c r="C192" s="118"/>
      <c r="D192" s="136"/>
      <c r="E192" s="117"/>
      <c r="F192" s="117"/>
      <c r="G192" s="122"/>
      <c r="H192" s="119"/>
      <c r="I192" s="49"/>
      <c r="J192" s="49"/>
      <c r="K192" s="49"/>
    </row>
    <row r="193" spans="1:11" ht="12.75">
      <c r="A193" s="109"/>
      <c r="B193" s="110"/>
      <c r="C193" s="110"/>
      <c r="D193" s="137"/>
      <c r="E193" s="130"/>
      <c r="F193" s="80"/>
      <c r="G193" s="49"/>
      <c r="H193" s="114"/>
      <c r="I193" s="49"/>
      <c r="J193" s="49"/>
      <c r="K193" s="49"/>
    </row>
    <row r="194" spans="1:11" ht="12.75">
      <c r="A194" s="109"/>
      <c r="B194" s="123"/>
      <c r="C194" s="110"/>
      <c r="D194" s="137"/>
      <c r="E194" s="130"/>
      <c r="F194" s="130"/>
      <c r="G194" s="49"/>
      <c r="H194" s="114"/>
      <c r="I194" s="49"/>
      <c r="J194" s="49"/>
      <c r="K194" s="49"/>
    </row>
    <row r="195" spans="1:11" ht="12.75">
      <c r="A195" s="109"/>
      <c r="B195" s="123"/>
      <c r="C195" s="110"/>
      <c r="D195" s="137"/>
      <c r="E195" s="130"/>
      <c r="F195" s="130"/>
      <c r="G195" s="49"/>
      <c r="H195" s="114"/>
      <c r="I195" s="49"/>
      <c r="J195" s="49"/>
      <c r="K195" s="49"/>
    </row>
    <row r="196" spans="1:11" ht="12.75">
      <c r="A196" s="109"/>
      <c r="B196" s="123"/>
      <c r="C196" s="110"/>
      <c r="D196" s="133"/>
      <c r="E196" s="130"/>
      <c r="F196" s="130"/>
      <c r="G196" s="49"/>
      <c r="H196" s="114"/>
      <c r="I196" s="49"/>
      <c r="J196" s="49"/>
      <c r="K196" s="49"/>
    </row>
    <row r="197" spans="1:11" ht="12.75">
      <c r="A197" s="109"/>
      <c r="B197" s="123"/>
      <c r="C197" s="110"/>
      <c r="D197" s="137"/>
      <c r="E197" s="130"/>
      <c r="F197" s="130"/>
      <c r="G197" s="49"/>
      <c r="H197" s="114"/>
      <c r="I197" s="49"/>
      <c r="J197" s="49"/>
      <c r="K197" s="49"/>
    </row>
    <row r="198" spans="1:11" ht="12.75">
      <c r="A198" s="109"/>
      <c r="B198" s="123"/>
      <c r="C198" s="110"/>
      <c r="D198" s="137"/>
      <c r="E198" s="130"/>
      <c r="F198" s="130"/>
      <c r="G198" s="49"/>
      <c r="H198" s="114"/>
      <c r="I198" s="49"/>
      <c r="J198" s="49"/>
      <c r="K198" s="49"/>
    </row>
    <row r="199" spans="1:11" ht="12.75">
      <c r="A199" s="109"/>
      <c r="B199" s="123"/>
      <c r="C199" s="110"/>
      <c r="D199" s="129"/>
      <c r="E199" s="130"/>
      <c r="F199" s="130"/>
      <c r="G199" s="49"/>
      <c r="H199" s="114"/>
      <c r="I199" s="49"/>
      <c r="J199" s="49"/>
      <c r="K199" s="49"/>
    </row>
    <row r="200" spans="1:11" ht="12.75">
      <c r="A200" s="109"/>
      <c r="B200" s="123"/>
      <c r="C200" s="110"/>
      <c r="D200" s="129"/>
      <c r="E200" s="130"/>
      <c r="F200" s="130"/>
      <c r="G200" s="49"/>
      <c r="H200" s="114"/>
      <c r="I200" s="49"/>
      <c r="J200" s="49"/>
      <c r="K200" s="49"/>
    </row>
    <row r="201" spans="1:11" ht="12.75">
      <c r="A201" s="109"/>
      <c r="B201" s="123"/>
      <c r="C201" s="110"/>
      <c r="D201" s="129"/>
      <c r="E201" s="130"/>
      <c r="F201" s="130"/>
      <c r="G201" s="49"/>
      <c r="H201" s="114"/>
      <c r="I201" s="49"/>
      <c r="J201" s="49"/>
      <c r="K201" s="49"/>
    </row>
    <row r="202" spans="1:11" ht="12.75">
      <c r="A202" s="109"/>
      <c r="B202" s="123"/>
      <c r="C202" s="110"/>
      <c r="D202" s="129"/>
      <c r="E202" s="130"/>
      <c r="F202" s="130"/>
      <c r="G202" s="49"/>
      <c r="H202" s="114"/>
      <c r="I202" s="49"/>
      <c r="J202" s="49"/>
      <c r="K202" s="49"/>
    </row>
    <row r="203" spans="1:11" ht="12.75">
      <c r="A203" s="127"/>
      <c r="B203" s="123"/>
      <c r="C203" s="123"/>
      <c r="D203" s="137"/>
      <c r="E203" s="83"/>
      <c r="F203" s="130"/>
      <c r="G203" s="49"/>
      <c r="H203" s="114"/>
      <c r="I203" s="49"/>
      <c r="J203" s="49"/>
      <c r="K203" s="49"/>
    </row>
    <row r="204" spans="1:11" ht="12.75">
      <c r="A204" s="106"/>
      <c r="B204" s="112"/>
      <c r="C204" s="80"/>
      <c r="D204" s="137"/>
      <c r="E204" s="83"/>
      <c r="F204" s="130"/>
      <c r="G204" s="49"/>
      <c r="H204" s="114"/>
      <c r="I204" s="49"/>
      <c r="J204" s="49"/>
      <c r="K204" s="49"/>
    </row>
    <row r="205" spans="1:11" ht="12.75">
      <c r="A205" s="118"/>
      <c r="B205" s="118"/>
      <c r="C205" s="118"/>
      <c r="D205" s="136"/>
      <c r="E205" s="117"/>
      <c r="F205" s="117"/>
      <c r="G205" s="117"/>
      <c r="H205" s="119"/>
      <c r="I205" s="49"/>
      <c r="J205" s="49"/>
      <c r="K205" s="49"/>
    </row>
    <row r="206" spans="1:11" ht="12.75">
      <c r="A206" s="126"/>
      <c r="B206" s="126"/>
      <c r="C206" s="122"/>
      <c r="D206" s="122"/>
      <c r="E206" s="117"/>
      <c r="F206" s="117"/>
      <c r="G206" s="122"/>
      <c r="H206" s="119"/>
      <c r="I206" s="49"/>
      <c r="J206" s="49"/>
      <c r="K206" s="49"/>
    </row>
    <row r="207" spans="1:11" ht="12.75">
      <c r="A207" s="127"/>
      <c r="B207" s="123"/>
      <c r="C207" s="123"/>
      <c r="D207" s="137"/>
      <c r="E207" s="83"/>
      <c r="F207" s="83"/>
      <c r="G207" s="49"/>
      <c r="H207" s="114"/>
      <c r="I207" s="49"/>
      <c r="J207" s="49"/>
      <c r="K207" s="49"/>
    </row>
    <row r="208" spans="1:11" ht="12.75">
      <c r="A208" s="106"/>
      <c r="B208" s="112"/>
      <c r="C208" s="80"/>
      <c r="D208" s="137"/>
      <c r="E208" s="83"/>
      <c r="F208" s="49"/>
      <c r="G208" s="49"/>
      <c r="H208" s="114"/>
      <c r="I208" s="49"/>
      <c r="J208" s="49"/>
      <c r="K208" s="49"/>
    </row>
    <row r="209" spans="1:11" ht="12.75">
      <c r="A209" s="106"/>
      <c r="B209" s="112"/>
      <c r="C209" s="80"/>
      <c r="D209" s="146"/>
      <c r="E209" s="147"/>
      <c r="F209" s="49"/>
      <c r="G209" s="49"/>
      <c r="H209" s="114"/>
      <c r="I209" s="49"/>
      <c r="J209" s="49"/>
      <c r="K209" s="49"/>
    </row>
    <row r="210" spans="1:11" ht="12.75">
      <c r="A210" s="118"/>
      <c r="B210" s="118"/>
      <c r="C210" s="118"/>
      <c r="D210" s="136"/>
      <c r="E210" s="117"/>
      <c r="F210" s="117"/>
      <c r="G210" s="117"/>
      <c r="H210" s="119"/>
      <c r="I210" s="49"/>
      <c r="J210" s="49"/>
      <c r="K210" s="49"/>
    </row>
    <row r="211" spans="1:11" ht="12.75">
      <c r="A211" s="118"/>
      <c r="B211" s="118"/>
      <c r="C211" s="118"/>
      <c r="D211" s="136"/>
      <c r="E211" s="117"/>
      <c r="F211" s="117"/>
      <c r="G211" s="117"/>
      <c r="H211" s="119"/>
      <c r="I211" s="49"/>
      <c r="J211" s="49"/>
      <c r="K211" s="49"/>
    </row>
    <row r="212" spans="1:11" ht="12.75">
      <c r="A212" s="106"/>
      <c r="B212" s="112"/>
      <c r="C212" s="80"/>
      <c r="D212" s="137"/>
      <c r="E212" s="83"/>
      <c r="F212" s="83"/>
      <c r="G212" s="49"/>
      <c r="H212" s="114"/>
      <c r="I212" s="49"/>
      <c r="J212" s="49"/>
      <c r="K212" s="49"/>
    </row>
    <row r="213" spans="1:11" ht="12.75">
      <c r="A213" s="118"/>
      <c r="B213" s="118"/>
      <c r="C213" s="118"/>
      <c r="D213" s="136"/>
      <c r="E213" s="117"/>
      <c r="F213" s="117"/>
      <c r="G213" s="117"/>
      <c r="H213" s="119"/>
      <c r="I213" s="49"/>
      <c r="J213" s="49"/>
      <c r="K213" s="49"/>
    </row>
    <row r="214" spans="1:11" ht="12.75">
      <c r="A214" s="118"/>
      <c r="B214" s="118"/>
      <c r="C214" s="118"/>
      <c r="D214" s="136"/>
      <c r="E214" s="117"/>
      <c r="F214" s="117"/>
      <c r="G214" s="117"/>
      <c r="H214" s="119"/>
      <c r="I214" s="49"/>
      <c r="J214" s="49"/>
      <c r="K214" s="49"/>
    </row>
    <row r="215" spans="1:11" ht="12.75">
      <c r="A215" s="109"/>
      <c r="B215" s="110"/>
      <c r="C215" s="148"/>
      <c r="D215" s="115"/>
      <c r="E215" s="112"/>
      <c r="F215" s="112"/>
      <c r="G215" s="49"/>
      <c r="H215" s="114"/>
      <c r="I215" s="49"/>
      <c r="J215" s="49"/>
      <c r="K215" s="49"/>
    </row>
    <row r="216" spans="1:11" ht="12.75">
      <c r="A216" s="126"/>
      <c r="B216" s="126"/>
      <c r="C216" s="122"/>
      <c r="D216" s="122"/>
      <c r="E216" s="117"/>
      <c r="F216" s="117"/>
      <c r="G216" s="117"/>
      <c r="H216" s="119"/>
      <c r="I216" s="49"/>
      <c r="J216" s="49"/>
      <c r="K216" s="49"/>
    </row>
    <row r="217" spans="1:11" ht="12.75">
      <c r="A217" s="126"/>
      <c r="B217" s="126"/>
      <c r="C217" s="122"/>
      <c r="D217" s="122"/>
      <c r="E217" s="117"/>
      <c r="F217" s="117"/>
      <c r="G217" s="117"/>
      <c r="H217" s="119"/>
      <c r="I217" s="49"/>
      <c r="J217" s="49"/>
      <c r="K217" s="49"/>
    </row>
    <row r="218" spans="1:11" ht="12.75">
      <c r="A218" s="109"/>
      <c r="B218" s="112"/>
      <c r="C218" s="125"/>
      <c r="D218" s="80"/>
      <c r="E218" s="130"/>
      <c r="F218" s="149"/>
      <c r="G218" s="144"/>
      <c r="H218" s="114"/>
      <c r="I218" s="125"/>
      <c r="J218" s="125"/>
      <c r="K218" s="49"/>
    </row>
    <row r="219" spans="1:11" ht="12.75">
      <c r="A219" s="126"/>
      <c r="B219" s="150"/>
      <c r="C219" s="151"/>
      <c r="D219" s="151"/>
      <c r="E219" s="152"/>
      <c r="F219" s="117"/>
      <c r="G219" s="122"/>
      <c r="H219" s="153"/>
      <c r="I219" s="49"/>
      <c r="J219" s="49"/>
      <c r="K219" s="49"/>
    </row>
    <row r="220" spans="1:11" ht="12.75">
      <c r="A220" s="126"/>
      <c r="B220" s="150"/>
      <c r="C220" s="151"/>
      <c r="D220" s="151"/>
      <c r="E220" s="152"/>
      <c r="F220" s="117"/>
      <c r="G220" s="122"/>
      <c r="H220" s="153"/>
      <c r="I220" s="49"/>
      <c r="J220" s="49"/>
      <c r="K220" s="49"/>
    </row>
    <row r="221" spans="1:11" ht="12.75">
      <c r="A221" s="154"/>
      <c r="B221" s="80"/>
      <c r="C221" s="83"/>
      <c r="D221" s="137"/>
      <c r="E221" s="49"/>
      <c r="F221" s="83"/>
      <c r="G221" s="49"/>
      <c r="H221" s="114"/>
      <c r="I221" s="49"/>
      <c r="J221" s="49"/>
      <c r="K221" s="49"/>
    </row>
    <row r="222" spans="1:11" ht="12.75">
      <c r="A222" s="154"/>
      <c r="B222" s="80"/>
      <c r="C222" s="83"/>
      <c r="D222" s="137"/>
      <c r="E222" s="49"/>
      <c r="F222" s="83"/>
      <c r="G222" s="49"/>
      <c r="H222" s="114"/>
      <c r="I222" s="49"/>
      <c r="J222" s="49"/>
      <c r="K222" s="49"/>
    </row>
    <row r="223" spans="1:11" ht="12.75">
      <c r="A223" s="154"/>
      <c r="B223" s="80"/>
      <c r="C223" s="125"/>
      <c r="D223" s="137"/>
      <c r="E223" s="49"/>
      <c r="F223" s="149"/>
      <c r="G223" s="49"/>
      <c r="H223" s="114"/>
      <c r="I223" s="49"/>
      <c r="J223" s="49"/>
      <c r="K223" s="49"/>
    </row>
    <row r="224" spans="1:11" ht="12.75">
      <c r="A224" s="122"/>
      <c r="B224" s="122"/>
      <c r="C224" s="122"/>
      <c r="D224" s="122"/>
      <c r="E224" s="117"/>
      <c r="F224" s="117"/>
      <c r="G224" s="117"/>
      <c r="H224" s="117"/>
      <c r="I224" s="49"/>
      <c r="J224" s="49"/>
      <c r="K224" s="49"/>
    </row>
    <row r="225" spans="1:11" ht="12.75">
      <c r="A225" s="154"/>
      <c r="B225" s="49"/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1:11" ht="15">
      <c r="A226" s="155"/>
      <c r="B226" s="155"/>
      <c r="C226" s="155"/>
      <c r="D226" s="155"/>
      <c r="E226" s="156"/>
      <c r="F226" s="156"/>
      <c r="G226" s="156"/>
      <c r="H226" s="157"/>
      <c r="I226" s="49"/>
      <c r="J226" s="49"/>
      <c r="K226" s="158"/>
    </row>
    <row r="227" spans="1:11" ht="12.75">
      <c r="A227" s="118"/>
      <c r="B227" s="118"/>
      <c r="C227" s="118"/>
      <c r="D227" s="136"/>
      <c r="E227" s="117"/>
      <c r="F227" s="117"/>
      <c r="G227" s="117"/>
      <c r="H227" s="119"/>
      <c r="I227" s="49"/>
      <c r="J227" s="49"/>
      <c r="K227" s="49"/>
    </row>
  </sheetData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DOBRCZ</dc:creator>
  <cp:keywords/>
  <dc:description/>
  <cp:lastModifiedBy>skarbnik_2</cp:lastModifiedBy>
  <cp:lastPrinted>2009-12-18T10:29:23Z</cp:lastPrinted>
  <dcterms:created xsi:type="dcterms:W3CDTF">2000-10-20T13:27:15Z</dcterms:created>
  <dcterms:modified xsi:type="dcterms:W3CDTF">2009-12-18T10:14:33Z</dcterms:modified>
  <cp:category/>
  <cp:version/>
  <cp:contentType/>
  <cp:contentStatus/>
</cp:coreProperties>
</file>